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N:\Aumento de Preço\PRÉ ALTA 2021\"/>
    </mc:Choice>
  </mc:AlternateContent>
  <xr:revisionPtr revIDLastSave="0" documentId="8_{E0D5B607-DCDF-4AE8-9841-8007179FF0FB}" xr6:coauthVersionLast="41" xr6:coauthVersionMax="41" xr10:uidLastSave="{00000000-0000-0000-0000-000000000000}"/>
  <bookViews>
    <workbookView xWindow="-120" yWindow="-120" windowWidth="20730" windowHeight="11160" tabRatio="603" firstSheet="1" activeTab="1" xr2:uid="{00000000-000D-0000-FFFF-FFFF00000000}"/>
  </bookViews>
  <sheets>
    <sheet name="Lista de Preços Onco (2019)" sheetId="14" state="hidden" r:id="rId1"/>
    <sheet name="Lista de Preços Pharma" sheetId="1" r:id="rId2"/>
    <sheet name="Plan1" sheetId="19" state="hidden" r:id="rId3"/>
    <sheet name="CMED" sheetId="15" state="hidden" r:id="rId4"/>
    <sheet name="upload CMED" sheetId="16" state="hidden" r:id="rId5"/>
    <sheet name="BERGAMO" sheetId="18" state="hidden" r:id="rId6"/>
    <sheet name="nebz" sheetId="17" state="hidden" r:id="rId7"/>
    <sheet name="Lista de Preços Pharma (2019)" sheetId="13" state="hidden" r:id="rId8"/>
    <sheet name="Repasse" sheetId="3" state="hidden" r:id="rId9"/>
  </sheets>
  <externalReferences>
    <externalReference r:id="rId10"/>
    <externalReference r:id="rId11"/>
  </externalReferences>
  <definedNames>
    <definedName name="_xlnm._FilterDatabase" localSheetId="0" hidden="1">'Lista de Preços Onco (2019)'!$B$3:$AA$3</definedName>
    <definedName name="_xlnm._FilterDatabase" localSheetId="1" hidden="1">'Lista de Preços Pharma'!$B$3:$X$24</definedName>
    <definedName name="_xlnm._FilterDatabase" localSheetId="7" hidden="1">'Lista de Preços Pharma (2019)'!$B$3:$Y$34</definedName>
    <definedName name="_xlnm._FilterDatabase" localSheetId="8" hidden="1">Repasse!$A$2:$D$56</definedName>
    <definedName name="_xlnm._FilterDatabase" localSheetId="4" hidden="1">'upload CMED'!$A$2:$AJ$49</definedName>
    <definedName name="_xlnm.Print_Area" localSheetId="0">'Lista de Preços Onco (2019)'!$B$2:$AA$17</definedName>
    <definedName name="_xlnm.Print_Area" localSheetId="1">'Lista de Preços Pharma'!$B$2:$X$19</definedName>
    <definedName name="_xlnm.Print_Area" localSheetId="7">'Lista de Preços Pharma (2019)'!$B$2:$Y$34</definedName>
    <definedName name="_xlnm.Print_Titles" localSheetId="0">'Lista de Preços Onco (2019)'!$1:$3</definedName>
    <definedName name="_xlnm.Print_Titles" localSheetId="1">'Lista de Preços Pharma'!$1:$3</definedName>
    <definedName name="_xlnm.Print_Titles" localSheetId="7">'Lista de Preços Pharma (2019)'!$1:$3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9" i="16" l="1"/>
  <c r="E60" i="16"/>
  <c r="E58" i="16"/>
  <c r="C59" i="16"/>
  <c r="C60" i="16"/>
  <c r="C58" i="16"/>
  <c r="B59" i="16"/>
  <c r="B60" i="16"/>
  <c r="B58" i="16"/>
  <c r="AD4" i="18" l="1"/>
  <c r="AD5" i="18"/>
  <c r="AD6" i="18"/>
  <c r="AD7" i="18"/>
  <c r="AD8" i="18"/>
  <c r="AD9" i="18"/>
  <c r="AD3" i="18"/>
  <c r="I51" i="16" l="1"/>
  <c r="J51" i="16" s="1"/>
  <c r="I7" i="17" l="1"/>
  <c r="H7" i="17"/>
  <c r="E7" i="17"/>
  <c r="D7" i="17"/>
  <c r="C7" i="17" s="1"/>
  <c r="I6" i="17"/>
  <c r="H6" i="17"/>
  <c r="E6" i="17"/>
  <c r="D6" i="17"/>
  <c r="C6" i="17" s="1"/>
  <c r="I5" i="17"/>
  <c r="H5" i="17"/>
  <c r="E5" i="17"/>
  <c r="D5" i="17"/>
  <c r="C5" i="17" s="1"/>
  <c r="I4" i="17"/>
  <c r="H4" i="17"/>
  <c r="E4" i="17"/>
  <c r="D4" i="17" s="1"/>
  <c r="C4" i="17" s="1"/>
  <c r="I3" i="17"/>
  <c r="H3" i="17"/>
  <c r="D3" i="17"/>
  <c r="C3" i="17"/>
  <c r="AP65" i="15" l="1"/>
  <c r="AP66" i="15"/>
  <c r="AP67" i="15"/>
  <c r="AP64" i="15"/>
  <c r="AQ65" i="15" l="1"/>
  <c r="AQ66" i="15"/>
  <c r="AQ67" i="15"/>
  <c r="AQ64" i="15"/>
  <c r="T12" i="14" l="1"/>
  <c r="I9" i="14"/>
  <c r="I8" i="14"/>
  <c r="N7" i="13"/>
  <c r="AH51" i="16" l="1"/>
  <c r="AB51" i="16"/>
  <c r="V51" i="16"/>
  <c r="P51" i="16"/>
  <c r="M51" i="16"/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Fernanda Rodrigues</author>
  </authors>
  <commentList>
    <comment ref="A72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>Fernanda Rodrigues:</t>
        </r>
        <r>
          <rPr>
            <sz val="9"/>
            <color indexed="81"/>
            <rFont val="Segoe UI"/>
            <family val="2"/>
          </rPr>
          <t xml:space="preserve">
cancelado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Fernanda Rodrigues</author>
  </authors>
  <commentList>
    <comment ref="C30" authorId="0" shapeId="0" xr:uid="{00000000-0006-0000-0700-000001000000}">
      <text>
        <r>
          <rPr>
            <b/>
            <sz val="9"/>
            <color indexed="81"/>
            <rFont val="Segoe UI"/>
            <family val="2"/>
          </rPr>
          <t>Fernanda Rodrigues:</t>
        </r>
        <r>
          <rPr>
            <sz val="9"/>
            <color indexed="81"/>
            <rFont val="Segoe UI"/>
            <family val="2"/>
          </rPr>
          <t xml:space="preserve">
UQF</t>
        </r>
      </text>
    </comment>
    <comment ref="I30" authorId="0" shapeId="0" xr:uid="{00000000-0006-0000-0700-000002000000}">
      <text>
        <r>
          <rPr>
            <b/>
            <sz val="9"/>
            <color indexed="81"/>
            <rFont val="Segoe UI"/>
            <family val="2"/>
          </rPr>
          <t>Fernanda Rodrigues:</t>
        </r>
        <r>
          <rPr>
            <sz val="9"/>
            <color indexed="81"/>
            <rFont val="Segoe UI"/>
            <family val="2"/>
          </rPr>
          <t xml:space="preserve">
UQF</t>
        </r>
      </text>
    </comment>
  </commentList>
</comments>
</file>

<file path=xl/sharedStrings.xml><?xml version="1.0" encoding="utf-8"?>
<sst xmlns="http://schemas.openxmlformats.org/spreadsheetml/2006/main" count="5750" uniqueCount="2560">
  <si>
    <t>CÓDIGO Interno</t>
  </si>
  <si>
    <t>DESCRIÇÃO</t>
  </si>
  <si>
    <t>APRESENTAÇÃO</t>
  </si>
  <si>
    <t>Registro</t>
  </si>
  <si>
    <t>CAT.</t>
  </si>
  <si>
    <t>PMC 12%</t>
  </si>
  <si>
    <t>PMC 17%</t>
  </si>
  <si>
    <t>PMC 18%</t>
  </si>
  <si>
    <t>N</t>
  </si>
  <si>
    <t>SBR069997301060115</t>
  </si>
  <si>
    <t>AEROSOL 200 DOSES</t>
  </si>
  <si>
    <t>P</t>
  </si>
  <si>
    <t>SBR0699941015101CE</t>
  </si>
  <si>
    <t>C</t>
  </si>
  <si>
    <t>SBR069994106500126</t>
  </si>
  <si>
    <t>SBR149995063310358</t>
  </si>
  <si>
    <t>SBR149995035310358</t>
  </si>
  <si>
    <t>SBR149995036310358</t>
  </si>
  <si>
    <t>SBR0699956291401BD</t>
  </si>
  <si>
    <t>1.1013.0232.001-6</t>
  </si>
  <si>
    <t>SBR0699956301401BE</t>
  </si>
  <si>
    <t>1.1013.0232.002-4</t>
  </si>
  <si>
    <t>SBR0699984411401BE</t>
  </si>
  <si>
    <t>1.1013.0237.001-3</t>
  </si>
  <si>
    <t>SBR0699984371401BC</t>
  </si>
  <si>
    <t>1.1013.0237.002-1</t>
  </si>
  <si>
    <t>SBR0699984131401BH</t>
  </si>
  <si>
    <t>1.1013.0233.001-1</t>
  </si>
  <si>
    <t>SBR0699984151401BG</t>
  </si>
  <si>
    <t>1.1013.0233.002-1</t>
  </si>
  <si>
    <t>SBR069997399960191</t>
  </si>
  <si>
    <t>CÓDIGO EAN</t>
  </si>
  <si>
    <t>1.0 MG/G GEL CT BG PLAS LAM X 30 G</t>
  </si>
  <si>
    <t>PRINCIPIO ATIVO</t>
  </si>
  <si>
    <t>PF 18%</t>
  </si>
  <si>
    <t>PF 17%</t>
  </si>
  <si>
    <t>PF 12%</t>
  </si>
  <si>
    <t>Adapaleno e Fosfato de Clindamicina</t>
  </si>
  <si>
    <t>Adapaleno</t>
  </si>
  <si>
    <t>1 MG/G + 10 MG/G GEL DERM CT BG AL REV PLAS X 45 G</t>
  </si>
  <si>
    <t>100 MCG/DOSE PO AER INAL CT FR SPR AL X 200 DOSES</t>
  </si>
  <si>
    <t>Sulfato de Sabutamol</t>
  </si>
  <si>
    <t>APRESENTAÇÃO OFICIAL</t>
  </si>
  <si>
    <t>10 MG PO LIOF P/ SOL INJ CT FA VD INC</t>
  </si>
  <si>
    <t>50 MG PO LIOF P/ SOL INJ CT FA VD INC</t>
  </si>
  <si>
    <t>Cloridrato de Doxorrubicina</t>
  </si>
  <si>
    <t>20 MG/G CREM VAG CT BG AL X 20 G + 3 APLIC</t>
  </si>
  <si>
    <t>1 MG/G GEL DERM LIB PROL CT BG AL REV X 30 G</t>
  </si>
  <si>
    <t>20 MG SOL INJ IV CT FA VD AMB X 0,5 ML + DIL AMP INC X 1,5 ML</t>
  </si>
  <si>
    <t>80 MG SOL INJ IV CT FA VD AMB X 2,0 ML + DIL AMP INC X 6,0 ML</t>
  </si>
  <si>
    <t>50 MCG/DOSE SUS NAS CT FR PLAS OPC X 10 ML</t>
  </si>
  <si>
    <t>100 MG PO LIOF P/ SOL INJ IV CT FA VD AMB X 50 ML</t>
  </si>
  <si>
    <t>50 MG PO LIOF P/ SOL INJ IV CT FA VD AMB X 50 ML</t>
  </si>
  <si>
    <t>0,5 MG COM CT BL AL AL X 30</t>
  </si>
  <si>
    <t>1 MG COM CT BL AL AL X 30</t>
  </si>
  <si>
    <t>2,0 MG COM CT BL AL AL X 30</t>
  </si>
  <si>
    <t>1 MG GEL BG 30G</t>
  </si>
  <si>
    <t>1 MG GEL BG 45G</t>
  </si>
  <si>
    <t xml:space="preserve">Bezafibrato    </t>
  </si>
  <si>
    <t>Ciclopirox Olamina e Zinco Piridione</t>
  </si>
  <si>
    <t>Ciclopirox Olamina e Zinco Piridione e  Acido Salicílico</t>
  </si>
  <si>
    <t>ZINCO SHAMPOO FR 150 ML</t>
  </si>
  <si>
    <t>ULTRA SHAMPOO FR 150 ML</t>
  </si>
  <si>
    <t>Uréia</t>
  </si>
  <si>
    <t>Clotrimazol</t>
  </si>
  <si>
    <t>20 MG BG 20 G + 3 APLIC</t>
  </si>
  <si>
    <t>Adapaleno em Microesferas</t>
  </si>
  <si>
    <t>1MG CREME DERM BG 30G</t>
  </si>
  <si>
    <t>10 MG PO LIOF SOL INJ FA</t>
  </si>
  <si>
    <t>50 MG PO LIOF SOL INJ FA</t>
  </si>
  <si>
    <t>20 MG SOL INJ IV FA X 0,5 ML + DIL 1,5 ML</t>
  </si>
  <si>
    <t>80 MG SOL INJ IV FA X 2,0 ML + DIL 6,0 ML</t>
  </si>
  <si>
    <t>Propionato de Fluticasona</t>
  </si>
  <si>
    <t>50 MCG/DOSE SPRAY NAS. FR 10ML</t>
  </si>
  <si>
    <t>Acitretina</t>
  </si>
  <si>
    <t xml:space="preserve">10 MG CX 30 CAPS </t>
  </si>
  <si>
    <t>10 MG CX 100 CAPS</t>
  </si>
  <si>
    <t>25 MG CX 100 CAPS</t>
  </si>
  <si>
    <t>25 MG CX 30 CAPS</t>
  </si>
  <si>
    <t>50 MG PO SOL INJ FA X 50 ML</t>
  </si>
  <si>
    <t>100 MG PO SOL INJ FA X 50 ML</t>
  </si>
  <si>
    <t>Repaglinida</t>
  </si>
  <si>
    <t>0,5 MG CX 30 COMP</t>
  </si>
  <si>
    <t>1MG CX 30 COMP</t>
  </si>
  <si>
    <t>2MG CX 30 COMP</t>
  </si>
  <si>
    <t>Enantato de Estradiol e Algestona Acetonido</t>
  </si>
  <si>
    <t>Oxaliplatina</t>
  </si>
  <si>
    <t>SBR0699978991401BC</t>
  </si>
  <si>
    <t>SBR0699979001401BC</t>
  </si>
  <si>
    <t>1.1013.0269.001-8</t>
  </si>
  <si>
    <t>1.1013.0269.002-6</t>
  </si>
  <si>
    <t>CREME BG 30 G</t>
  </si>
  <si>
    <t>PF 0%</t>
  </si>
  <si>
    <t>PMC 0%</t>
  </si>
  <si>
    <t>SBR069997827730161</t>
  </si>
  <si>
    <t>SBR0699978287301CB</t>
  </si>
  <si>
    <t>120 MG 30 CAPS</t>
  </si>
  <si>
    <t>120 MG 60 CAPS</t>
  </si>
  <si>
    <t>SBR0699974031401BC</t>
  </si>
  <si>
    <t>SBR0699974101401BC</t>
  </si>
  <si>
    <t>1.1013.0270.001-3</t>
  </si>
  <si>
    <t>1.1013.0270.002-1</t>
  </si>
  <si>
    <t>GGREM</t>
  </si>
  <si>
    <t>400 MG COM AP CT BL AL PLAS INC X 30</t>
  </si>
  <si>
    <t>0,5 MG/G CREM DERM CT BG AL X 30</t>
  </si>
  <si>
    <t>120 MG CAP DURA CT FR PLAS OPC X 30</t>
  </si>
  <si>
    <t>120 MG CAP DURA CT FR PLAS OPC X 60</t>
  </si>
  <si>
    <t>500 MG PO LIOF INJ IV CT FA VD INC X 30 ML</t>
  </si>
  <si>
    <t>100 MG PO LIOF INJ IV CT FA VD INC X 15 ML</t>
  </si>
  <si>
    <r>
      <t xml:space="preserve">DERIVA MICRO
</t>
    </r>
    <r>
      <rPr>
        <sz val="10"/>
        <rFont val="Calibri"/>
        <family val="2"/>
        <scheme val="minor"/>
      </rPr>
      <t>Adapaleno em Microesferas</t>
    </r>
  </si>
  <si>
    <r>
      <t xml:space="preserve">FLUTICAN 
</t>
    </r>
    <r>
      <rPr>
        <sz val="10"/>
        <rFont val="Calibri"/>
        <family val="2"/>
        <scheme val="minor"/>
      </rPr>
      <t>Propionato de Fluticasona</t>
    </r>
  </si>
  <si>
    <r>
      <t xml:space="preserve">HALOBEX
</t>
    </r>
    <r>
      <rPr>
        <sz val="10"/>
        <rFont val="Calibri"/>
        <family val="2"/>
        <scheme val="minor"/>
      </rPr>
      <t>Prop. De Halobetasol</t>
    </r>
  </si>
  <si>
    <r>
      <t xml:space="preserve">LYSTATE
</t>
    </r>
    <r>
      <rPr>
        <sz val="10"/>
        <rFont val="Calibri"/>
        <family val="2"/>
        <scheme val="minor"/>
      </rPr>
      <t>Orlistate</t>
    </r>
  </si>
  <si>
    <r>
      <t xml:space="preserve">NEOTIGASON
</t>
    </r>
    <r>
      <rPr>
        <sz val="10"/>
        <rFont val="Calibri"/>
        <family val="2"/>
        <scheme val="minor"/>
      </rPr>
      <t>Acitretina</t>
    </r>
  </si>
  <si>
    <r>
      <t xml:space="preserve">POSPRAND
</t>
    </r>
    <r>
      <rPr>
        <sz val="10"/>
        <rFont val="Calibri"/>
        <family val="2"/>
        <scheme val="minor"/>
      </rPr>
      <t>Repaglinida</t>
    </r>
  </si>
  <si>
    <r>
      <t xml:space="preserve">ADACNE GEL 
</t>
    </r>
    <r>
      <rPr>
        <sz val="10"/>
        <rFont val="Calibri"/>
        <family val="2"/>
        <scheme val="minor"/>
      </rPr>
      <t>Adapaleno</t>
    </r>
  </si>
  <si>
    <r>
      <t xml:space="preserve">ADACNE CLIN 
</t>
    </r>
    <r>
      <rPr>
        <sz val="10"/>
        <rFont val="Calibri"/>
        <family val="2"/>
        <scheme val="minor"/>
      </rPr>
      <t>Adapaleno e Clindamicina</t>
    </r>
  </si>
  <si>
    <r>
      <t xml:space="preserve">AEROGOLD
</t>
    </r>
    <r>
      <rPr>
        <sz val="10"/>
        <rFont val="Calibri"/>
        <family val="2"/>
        <scheme val="minor"/>
      </rPr>
      <t>Sulfato de Sabutamol</t>
    </r>
  </si>
  <si>
    <r>
      <t xml:space="preserve">CEDUR RETARD
</t>
    </r>
    <r>
      <rPr>
        <sz val="10"/>
        <rFont val="Calibri"/>
        <family val="2"/>
        <scheme val="minor"/>
      </rPr>
      <t>Bezafibrato</t>
    </r>
  </si>
  <si>
    <r>
      <t xml:space="preserve">CLORIDRATO DE DOXORRUBICINA 10MG        
</t>
    </r>
    <r>
      <rPr>
        <sz val="10"/>
        <rFont val="Calibri"/>
        <family val="2"/>
        <scheme val="minor"/>
      </rPr>
      <t>Cloridrato de Doxorrubicina</t>
    </r>
  </si>
  <si>
    <r>
      <t xml:space="preserve">CLORIDRATO DE DOXORRUBICINA 50MG        
</t>
    </r>
    <r>
      <rPr>
        <sz val="10"/>
        <rFont val="Calibri"/>
        <family val="2"/>
        <scheme val="minor"/>
      </rPr>
      <t>Cloridrato de Doxorrubicina</t>
    </r>
  </si>
  <si>
    <r>
      <t xml:space="preserve">DOCETAXEL 20MG        
</t>
    </r>
    <r>
      <rPr>
        <sz val="10"/>
        <rFont val="Calibri"/>
        <family val="2"/>
        <scheme val="minor"/>
      </rPr>
      <t>Docetaxel</t>
    </r>
  </si>
  <si>
    <r>
      <t xml:space="preserve">DOCETAXEL 80MG        
</t>
    </r>
    <r>
      <rPr>
        <sz val="10"/>
        <rFont val="Calibri"/>
        <family val="2"/>
        <scheme val="minor"/>
      </rPr>
      <t>Docetaxel</t>
    </r>
  </si>
  <si>
    <r>
      <t xml:space="preserve">OXALIPLATINA 50MG         
</t>
    </r>
    <r>
      <rPr>
        <sz val="10"/>
        <rFont val="Calibri"/>
        <family val="2"/>
        <scheme val="minor"/>
      </rPr>
      <t>Oxaliplatina</t>
    </r>
  </si>
  <si>
    <r>
      <t xml:space="preserve">OXALIPLATINA 100MG         
</t>
    </r>
    <r>
      <rPr>
        <sz val="10"/>
        <rFont val="Calibri"/>
        <family val="2"/>
        <scheme val="minor"/>
      </rPr>
      <t>Oxaliplatina</t>
    </r>
  </si>
  <si>
    <t>Pemetrexede Dissódico</t>
  </si>
  <si>
    <r>
      <t xml:space="preserve">PEMEGLENN 100MG          
</t>
    </r>
    <r>
      <rPr>
        <sz val="10"/>
        <rFont val="Calibri"/>
        <family val="2"/>
        <scheme val="minor"/>
      </rPr>
      <t>Pemetrexede Dissódico</t>
    </r>
  </si>
  <si>
    <r>
      <t xml:space="preserve">PEMEGLENN 500MG          
</t>
    </r>
    <r>
      <rPr>
        <sz val="10"/>
        <rFont val="Calibri"/>
        <family val="2"/>
        <scheme val="minor"/>
      </rPr>
      <t>Pemetrexede Dissódico</t>
    </r>
  </si>
  <si>
    <r>
      <t xml:space="preserve">PEMETREXEDE 500MG          
</t>
    </r>
    <r>
      <rPr>
        <sz val="10"/>
        <rFont val="Calibri"/>
        <family val="2"/>
        <scheme val="minor"/>
      </rPr>
      <t>Pemetrexede Dissódico</t>
    </r>
  </si>
  <si>
    <r>
      <t xml:space="preserve">PEMETREXEDE 100MG          
</t>
    </r>
    <r>
      <rPr>
        <sz val="10"/>
        <rFont val="Calibri"/>
        <family val="2"/>
        <scheme val="minor"/>
      </rPr>
      <t>Pemetrexede Dissódico</t>
    </r>
  </si>
  <si>
    <t>Orlistate</t>
  </si>
  <si>
    <t>Prop. De Halobetasol</t>
  </si>
  <si>
    <r>
      <rPr>
        <b/>
        <sz val="14"/>
        <rFont val="Calibri"/>
        <family val="2"/>
        <scheme val="minor"/>
      </rPr>
      <t xml:space="preserve">LISTA DE PRODUTOS E PREÇOS GLENMARK           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Linha Oncologica</t>
    </r>
  </si>
  <si>
    <r>
      <rPr>
        <b/>
        <sz val="14"/>
        <rFont val="Calibri"/>
        <family val="2"/>
        <scheme val="minor"/>
      </rPr>
      <t xml:space="preserve">LISTA DE PRODUTOS E PREÇOS GLENMARK           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Linha Farmaceutica</t>
    </r>
  </si>
  <si>
    <t>SBR069996005060115</t>
  </si>
  <si>
    <t>1MG/G + 20 MG CREM DERM CT BG AL X 10 G</t>
  </si>
  <si>
    <r>
      <t xml:space="preserve">DERMOTIL  FUSID
</t>
    </r>
    <r>
      <rPr>
        <sz val="10"/>
        <rFont val="Calibri"/>
        <family val="2"/>
        <scheme val="minor"/>
      </rPr>
      <t>Furoato de Mometasona + Ácido Fusidico</t>
    </r>
  </si>
  <si>
    <t>Furoato de Mometasona + Ácido Fusidico</t>
  </si>
  <si>
    <t>Classe</t>
  </si>
  <si>
    <t>Si</t>
  </si>
  <si>
    <t>Ref</t>
  </si>
  <si>
    <t>Cosm</t>
  </si>
  <si>
    <t>1 MG/G + 10 MG/G GEL DERM LIB PROL CT BG PLAS LAM X 30 G</t>
  </si>
  <si>
    <t>1 + 10MG GEL BG 30G</t>
  </si>
  <si>
    <t>1 + 20 MG CREM DERM 10 G</t>
  </si>
  <si>
    <t>400 MG RETARD 30 Comp</t>
  </si>
  <si>
    <t>N/A</t>
  </si>
  <si>
    <r>
      <t xml:space="preserve">DERIVA C MICRO 30 G
</t>
    </r>
    <r>
      <rPr>
        <sz val="10"/>
        <rFont val="Calibri"/>
        <family val="2"/>
        <scheme val="minor"/>
      </rPr>
      <t>Adapaleno + fosfato de Clindamicina em Microesferas</t>
    </r>
  </si>
  <si>
    <t>Adapaleno + fosfato de Clindamicina em Microesferas</t>
  </si>
  <si>
    <t>G</t>
  </si>
  <si>
    <t>SBR069999036221461</t>
  </si>
  <si>
    <t>SBR069999399120115</t>
  </si>
  <si>
    <t>CREME FRASCO VALV. 30 G</t>
  </si>
  <si>
    <r>
      <t xml:space="preserve">LEVOLUKAST
</t>
    </r>
    <r>
      <rPr>
        <sz val="10"/>
        <rFont val="Calibri"/>
        <family val="2"/>
        <scheme val="minor"/>
      </rPr>
      <t>Dicloridrato de Levocetirizina; Montelucaste de Sódio</t>
    </r>
  </si>
  <si>
    <t>10MG + 5MG COM REV CT FR PLAS OPC X 7  </t>
  </si>
  <si>
    <t>10MG + 5MG COM REV CT FR PLAS OPC X 14</t>
  </si>
  <si>
    <t>SBR069998258220057</t>
  </si>
  <si>
    <t>SBR069998258220059</t>
  </si>
  <si>
    <t>DICLORIDRATO DE LEVOCETIRIZINA; MONTELUCASTE DE SÓDIO</t>
  </si>
  <si>
    <t>SBR069999264220061</t>
  </si>
  <si>
    <t>SBR069999262220074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</si>
  <si>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</si>
  <si>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</si>
  <si>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</si>
  <si>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</si>
  <si>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</si>
  <si>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</si>
  <si>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</si>
  <si>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</si>
  <si>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</si>
  <si>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</si>
  <si>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</si>
  <si>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</si>
  <si>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</si>
  <si>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</si>
  <si>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</si>
  <si>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</si>
  <si>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</si>
  <si>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</si>
  <si>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</si>
  <si>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</si>
  <si>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</si>
  <si>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</si>
  <si>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</si>
  <si>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</si>
  <si>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</si>
  <si>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TO</t>
  </si>
  <si>
    <t>Estado</t>
  </si>
  <si>
    <t>SP</t>
  </si>
  <si>
    <t>Categoria</t>
  </si>
  <si>
    <t>Percent.</t>
  </si>
  <si>
    <t>Conc.</t>
  </si>
  <si>
    <t>Lib.</t>
  </si>
  <si>
    <t>PF 17,5%</t>
  </si>
  <si>
    <t>PMC 17,5%</t>
  </si>
  <si>
    <t>PF 20%</t>
  </si>
  <si>
    <t>PMC 20%</t>
  </si>
  <si>
    <t>Out</t>
  </si>
  <si>
    <r>
      <t xml:space="preserve">CLOTRIGEL
</t>
    </r>
    <r>
      <rPr>
        <sz val="10"/>
        <color theme="1"/>
        <rFont val="Calibri"/>
        <family val="2"/>
        <scheme val="minor"/>
      </rPr>
      <t>Clotrimazol</t>
    </r>
  </si>
  <si>
    <r>
      <t xml:space="preserve">CELAMINA ULTRA SHAMPOO
</t>
    </r>
    <r>
      <rPr>
        <sz val="10"/>
        <rFont val="Calibri"/>
        <family val="2"/>
        <scheme val="minor"/>
      </rPr>
      <t>Cicl. Olamina + Zn Piridione + Ac. Salicílico</t>
    </r>
  </si>
  <si>
    <r>
      <t xml:space="preserve">CELAMINA ZINCO
</t>
    </r>
    <r>
      <rPr>
        <sz val="10"/>
        <rFont val="Calibri"/>
        <family val="2"/>
        <scheme val="minor"/>
      </rPr>
      <t>Ciclopirox Olamina + Zinco Piridione</t>
    </r>
  </si>
  <si>
    <r>
      <t xml:space="preserve">DEMELAN AIRLESS
</t>
    </r>
    <r>
      <rPr>
        <sz val="10"/>
        <rFont val="Calibri"/>
        <family val="2"/>
        <scheme val="minor"/>
      </rPr>
      <t>Ácido Glicólico, Alfa Arbutina, Ácido Kójico</t>
    </r>
  </si>
  <si>
    <t>200 MG COM REV CT BL AL PLAS TRANS X 10</t>
  </si>
  <si>
    <r>
      <t xml:space="preserve">VORICONAZOL
</t>
    </r>
    <r>
      <rPr>
        <sz val="10"/>
        <rFont val="Calibri"/>
        <family val="2"/>
        <scheme val="minor"/>
      </rPr>
      <t>Voriconazol</t>
    </r>
  </si>
  <si>
    <r>
      <t xml:space="preserve">LINEZOLIDA
</t>
    </r>
    <r>
      <rPr>
        <sz val="10"/>
        <rFont val="Calibri"/>
        <family val="2"/>
        <scheme val="minor"/>
      </rPr>
      <t>Linezolida</t>
    </r>
  </si>
  <si>
    <t>600 MG COM REV CT BL AL PLAS OPC X 10</t>
  </si>
  <si>
    <t>SBR069996A39230885</t>
  </si>
  <si>
    <t>%</t>
  </si>
  <si>
    <t>Nivel</t>
  </si>
  <si>
    <t>SBR069999701050111</t>
  </si>
  <si>
    <t>SBR069998987050115</t>
  </si>
  <si>
    <t>SBR069997199050165</t>
  </si>
  <si>
    <t>SBR069988M521401BH</t>
  </si>
  <si>
    <t>SBR069988M531401BG</t>
  </si>
  <si>
    <t>SBR059988M521401BH</t>
  </si>
  <si>
    <t xml:space="preserve">SBR059988M531401BG </t>
  </si>
  <si>
    <t>DOCEGLENNU</t>
  </si>
  <si>
    <t>20 MG/ML SOL INJ IV CT FA VD TRANS X 1 ML</t>
  </si>
  <si>
    <t>20 MG/ML SOL INJ IV CT FA VD TRANS X 4 ML</t>
  </si>
  <si>
    <t>DOCETAXEL RFU 20 (GEN)</t>
  </si>
  <si>
    <t>DOCETAXEL RFU 80 (GEN)</t>
  </si>
  <si>
    <t>SBR069999636213110</t>
  </si>
  <si>
    <t>SBR069999636213358</t>
  </si>
  <si>
    <t>5,0 MG COM REV CT BL AL/AL X 10</t>
  </si>
  <si>
    <t>5,0 MG COM REV CT BL AL/AL X 30</t>
  </si>
  <si>
    <t>7897473206434</t>
  </si>
  <si>
    <t>7897473206441</t>
  </si>
  <si>
    <r>
      <t xml:space="preserve">VOCETY                                                                                                     </t>
    </r>
    <r>
      <rPr>
        <sz val="9"/>
        <rFont val="Calibri"/>
        <family val="2"/>
        <scheme val="minor"/>
      </rPr>
      <t>DICLORIDRATO DE LEVOCETIRIZINA</t>
    </r>
  </si>
  <si>
    <r>
      <t xml:space="preserve">VOCETY                                                                                                    </t>
    </r>
    <r>
      <rPr>
        <sz val="9"/>
        <rFont val="Calibri"/>
        <family val="2"/>
        <scheme val="minor"/>
      </rPr>
      <t xml:space="preserve"> DICLORIDRATO DE LEVOCETIRIZINA</t>
    </r>
  </si>
  <si>
    <t>SBR069998378050192</t>
  </si>
  <si>
    <t>GINEC
Sulf. Neomicina e Assoc.</t>
  </si>
  <si>
    <t>Sulfato de Neomicina e Associações</t>
  </si>
  <si>
    <t>(35000 UI + 35000 UI + 100000 UI + 150 MG)/4 G CREM VAG CT BG AL REV X 60 G + 12 APLIC</t>
  </si>
  <si>
    <t>CREME BG 60 G</t>
  </si>
  <si>
    <t>Produto</t>
  </si>
  <si>
    <t>Apresentação</t>
  </si>
  <si>
    <t>ADACNE</t>
  </si>
  <si>
    <t>ADACNE CLIN</t>
  </si>
  <si>
    <t>AEROGOLD</t>
  </si>
  <si>
    <t>CLORIDRATO DE DOXORRUBICINA</t>
  </si>
  <si>
    <t>CLOTRIGEL</t>
  </si>
  <si>
    <t>DERIVA C MICRO</t>
  </si>
  <si>
    <t>DERIVA MICRO</t>
  </si>
  <si>
    <t>DERMOTIL FUSID</t>
  </si>
  <si>
    <t>1 MG/G + 20 MG/G CREM DERM CT BG AL X 10 G</t>
  </si>
  <si>
    <t>DIPROPIONATO DE BECLOMETASONA</t>
  </si>
  <si>
    <t>FLUTICAN</t>
  </si>
  <si>
    <t>GINEC</t>
  </si>
  <si>
    <t>HALOBEX</t>
  </si>
  <si>
    <t>Levolukast</t>
  </si>
  <si>
    <t>LYSTATE</t>
  </si>
  <si>
    <t>NEOTIGASON</t>
  </si>
  <si>
    <t>PEMEGLENN</t>
  </si>
  <si>
    <t>PEMETREXEDE</t>
  </si>
  <si>
    <t>100 MG PO LIOF INJ IV CT 1 FA VD INC X 15 ML </t>
  </si>
  <si>
    <t>500 MG PO LIOF INJ IV CT 1 FA VD INC X 30 ML </t>
  </si>
  <si>
    <t>POSPRAND</t>
  </si>
  <si>
    <t>1 MG COM CT BL AL AL X 60</t>
  </si>
  <si>
    <t>2,0 MG COM CT BL AL AL X 60</t>
  </si>
  <si>
    <t>TACROZ</t>
  </si>
  <si>
    <t>0,3 MG/G POM DERM CT BG AL PLAS X 10 G</t>
  </si>
  <si>
    <t>150 MG/ML + 10 MG/ML SOL INJ CT AMP VD INC X 1 ML + SER</t>
  </si>
  <si>
    <t>UREATIV 20</t>
  </si>
  <si>
    <t>200 MG/G CREM DERM CT FR PLAS OPC X 50 G</t>
  </si>
  <si>
    <t>VOCETY</t>
  </si>
  <si>
    <t>VORICONAZOL</t>
  </si>
  <si>
    <t>NEBZMART</t>
  </si>
  <si>
    <t>SBR069998467100121</t>
  </si>
  <si>
    <t>UNO-CICLO</t>
  </si>
  <si>
    <t>SBR069998E73220858</t>
  </si>
  <si>
    <t>TACROZ                                                                                                                                             0,3 MG/G POM DERM CT BG AL PLAS X 10 G</t>
  </si>
  <si>
    <t xml:space="preserve">  0,3 MG/G POM DERM CT BG AL PLAS X 10 G</t>
  </si>
  <si>
    <t>SBR0699997481W01HA</t>
  </si>
  <si>
    <t>KIT COMPLETO ( 1 UNID. PRINCIPAL / 1 COPO DE MEDICAÇÃO / 1 MÁSCARA PARA CRIANÇAS / 1 MÁSCARA PARA ADULTOS / 1 BOCAL PARA INALAÇÃO / 1 MANUAL DE INSTRUÇÕES / 1 CABO USB / 1 BOLSA PARA ARMAZENAMENTO )</t>
  </si>
  <si>
    <t>SBR069999999200166</t>
  </si>
  <si>
    <t>SBR069999999200190</t>
  </si>
  <si>
    <t>SBR069999998200190</t>
  </si>
  <si>
    <t>SBR069999997200190</t>
  </si>
  <si>
    <t>NEBZMART - COPO DE MEDICAÇÃO</t>
  </si>
  <si>
    <t>NEBZMART - MÁSCARA PARA ADULTO</t>
  </si>
  <si>
    <t>NEBZMART - MÁSCARA PARA CRIANÇA</t>
  </si>
  <si>
    <t>NEBZMART - BOCAL PARA INALAÇÃO</t>
  </si>
  <si>
    <t>COPO DE MEDICAÇÃO</t>
  </si>
  <si>
    <t>MÁSCARA PARA ADULTO</t>
  </si>
  <si>
    <t>MÁSCARA PARA CRIANÇA</t>
  </si>
  <si>
    <t>BOCAL PARA INALAÇÃO</t>
  </si>
  <si>
    <t>NÍVEL 1</t>
  </si>
  <si>
    <t>NÍVEL 2</t>
  </si>
  <si>
    <t>NÍVEL 3</t>
  </si>
  <si>
    <t>SBR069994290510190</t>
  </si>
  <si>
    <t>FUROATO DE MOMETASONA MONOIDRATADO</t>
  </si>
  <si>
    <t>50 MCG/DOSE SUSP SPRAY NASAL X 120 DOSES</t>
  </si>
  <si>
    <t>50 MCG/DOSE SUSP SPRAY NASAL X 60 DOSES</t>
  </si>
  <si>
    <t>SUSP SPRAY NASAL X 120 DOSES</t>
  </si>
  <si>
    <t>SUSP SPRAY NASAL X 60 DOSES</t>
  </si>
  <si>
    <t>SBR069997199050113</t>
  </si>
  <si>
    <t>LOMECAN BR 20G + 3 APLICADOR</t>
  </si>
  <si>
    <t>250 MCG/DOSE SOL AER SPRAY CT LT AL X 200 DOSES</t>
  </si>
  <si>
    <t>SBR069997547020166</t>
  </si>
  <si>
    <t>Dipropionato de beclometasona; álcool etílico; ácido oleico; norflurano (HFA134a)</t>
  </si>
  <si>
    <t>SBR069997547020168</t>
  </si>
  <si>
    <t>Positiva</t>
  </si>
  <si>
    <t>Negativa</t>
  </si>
  <si>
    <t>Neutra</t>
  </si>
  <si>
    <t>25 MG CAP DURA CT BL AL PLAS AMB X 30</t>
  </si>
  <si>
    <t>10 MG CAP DURA CT BL AL PLAS AMB X 30</t>
  </si>
  <si>
    <t>10 MG CAP DURA CT BL AL PLAS AMB X 100</t>
  </si>
  <si>
    <t>25 MG CAP DURA CT BL AL PLAS AMB X 100</t>
  </si>
  <si>
    <t>100 MG PO LIOF INJ IV CT 01 FA VD TRANS X 15 ML </t>
  </si>
  <si>
    <t>500 MG PO LIOF INJ IV CT 01 FA VD TRANS X 30 ML </t>
  </si>
  <si>
    <t>1,0 MG/G POM DERM CT BG AL PLAS X 10 G</t>
  </si>
  <si>
    <t>521903401155417</t>
  </si>
  <si>
    <t>150 MG/ML + 10 MG/ML SOL INJ CT AMP VD INC X 1 ML + SER </t>
  </si>
  <si>
    <t>As informações abaixo referem-se ao período configurado para o semestre de 01/2020</t>
  </si>
  <si>
    <t>Nível de reajuste</t>
  </si>
  <si>
    <t>Regime de preço</t>
  </si>
  <si>
    <t>Classe terapêutica</t>
  </si>
  <si>
    <t>Preço atual</t>
  </si>
  <si>
    <t>OUTROS HORMÔNIOS CONTRACEPTIVOS SISTÊMICOS</t>
  </si>
  <si>
    <t>11,93</t>
  </si>
  <si>
    <t/>
  </si>
  <si>
    <t>10 MG PO LIOF P/ SOL INJ CT FA VD TRANS</t>
  </si>
  <si>
    <t>3</t>
  </si>
  <si>
    <t>AGENTES ANTINEOPLÁSICOS ANTIBIÓTICOS</t>
  </si>
  <si>
    <t>27,39</t>
  </si>
  <si>
    <t>50 MG PO LIOF P/ SOL INJ CT FA VD TRANS</t>
  </si>
  <si>
    <t>113,82</t>
  </si>
  <si>
    <t>EMOLIENTES PROTETORES DERMATOLÓGICOS</t>
  </si>
  <si>
    <t>29,33</t>
  </si>
  <si>
    <t>ANTIDIABÉTICOS GLINIDAS PUROS</t>
  </si>
  <si>
    <t>32,00</t>
  </si>
  <si>
    <t>39,52</t>
  </si>
  <si>
    <t>72,68</t>
  </si>
  <si>
    <t>46,09</t>
  </si>
  <si>
    <t>84,83</t>
  </si>
  <si>
    <t>ANTIFÚNGICOS GINECOLÓGICOS</t>
  </si>
  <si>
    <t>23,88</t>
  </si>
  <si>
    <t>1 MG/G GEL DERM LIB PROL CT BG AL REV X 30G </t>
  </si>
  <si>
    <t>ANTIACNEICOS SISTÊMICOS</t>
  </si>
  <si>
    <t>49,27</t>
  </si>
  <si>
    <t>(1,00 + 10,00) MG/G GEL DERM LIB PROL CT BG PLAS LAM X 30 G</t>
  </si>
  <si>
    <t>ANTIACNEICOS TÓPICOS</t>
  </si>
  <si>
    <t>21,85</t>
  </si>
  <si>
    <t>0,5 MG/G CREM DERM CT BG AL X 30 G</t>
  </si>
  <si>
    <t>CORTICOESTERÓIDES TÓPICOS PUROS</t>
  </si>
  <si>
    <t>9,44</t>
  </si>
  <si>
    <t>PREPARADOS ANORÉXICOS, EXCETO OS DIETÉTICOS</t>
  </si>
  <si>
    <t>92,61</t>
  </si>
  <si>
    <t>168,75</t>
  </si>
  <si>
    <t>AGENTES ANTINEOPLÁSICOS ANTIMETABÓLITOS</t>
  </si>
  <si>
    <t>1227,70</t>
  </si>
  <si>
    <t>6138,51</t>
  </si>
  <si>
    <t>797,88</t>
  </si>
  <si>
    <t>3990,03</t>
  </si>
  <si>
    <t>CORTICOESTERÓIDES ASSOCIADOS A ANTIBACTERIANOS</t>
  </si>
  <si>
    <t>35,24</t>
  </si>
  <si>
    <t>ANTIASMÁTICOS/DPOC ANTILEUCOTRIENOS SISTÊMICOS</t>
  </si>
  <si>
    <t>32,26</t>
  </si>
  <si>
    <t>64,53</t>
  </si>
  <si>
    <t>PRODUTO</t>
  </si>
  <si>
    <t>CEDUR</t>
  </si>
  <si>
    <t>LEVOLUKAST</t>
  </si>
  <si>
    <t>LINEZOLIDA</t>
  </si>
  <si>
    <t>LOMECAN</t>
  </si>
  <si>
    <t>FUROATO</t>
  </si>
  <si>
    <t>2060,73</t>
  </si>
  <si>
    <t>87,80</t>
  </si>
  <si>
    <t>51,28</t>
  </si>
  <si>
    <t>1143,55</t>
  </si>
  <si>
    <t>22,89</t>
  </si>
  <si>
    <t>43,90</t>
  </si>
  <si>
    <t>23,13</t>
  </si>
  <si>
    <t>69,39</t>
  </si>
  <si>
    <t>CLORIDRATO DE IRINOTECANO</t>
  </si>
  <si>
    <t>PACLITAXEL</t>
  </si>
  <si>
    <t>1101302560106</t>
  </si>
  <si>
    <t>1101302560173</t>
  </si>
  <si>
    <t>7897473203990</t>
  </si>
  <si>
    <t>7897473203921</t>
  </si>
  <si>
    <t>547,10</t>
  </si>
  <si>
    <t>2188,38</t>
  </si>
  <si>
    <t>694,24</t>
  </si>
  <si>
    <t>2503,38</t>
  </si>
  <si>
    <t>558,34</t>
  </si>
  <si>
    <t>2013,45</t>
  </si>
  <si>
    <t>1041,97</t>
  </si>
  <si>
    <t>2084,02</t>
  </si>
  <si>
    <t>Dicloridrato de Levocetiriza</t>
  </si>
  <si>
    <t>Furoato de Mometasona Monoidratado</t>
  </si>
  <si>
    <t>DOCETAXEL</t>
  </si>
  <si>
    <t>OXALIPLATINA</t>
  </si>
  <si>
    <t>DOCETAXOL</t>
  </si>
  <si>
    <r>
      <rPr>
        <b/>
        <sz val="10"/>
        <rFont val="Calibri"/>
        <family val="2"/>
        <scheme val="minor"/>
      </rPr>
      <t xml:space="preserve">Vigente a partir de:      </t>
    </r>
    <r>
      <rPr>
        <sz val="10"/>
        <rFont val="Calibri"/>
        <family val="2"/>
        <scheme val="minor"/>
      </rPr>
      <t xml:space="preserve">                        01 de Abril de 2019</t>
    </r>
  </si>
  <si>
    <t>PFZ 17%</t>
  </si>
  <si>
    <t>PMCZ 17%</t>
  </si>
  <si>
    <t>1.1013.0230.002-3</t>
  </si>
  <si>
    <t>Único</t>
  </si>
  <si>
    <t>1.1013.0249.003-5</t>
  </si>
  <si>
    <t>1.1013.0043.001-9</t>
  </si>
  <si>
    <t>SBR0699970646601BZ</t>
  </si>
  <si>
    <t>ADACNE SEC 90G 
Ácido Salicilico + associações</t>
  </si>
  <si>
    <t>Ácido Salicilico e associações</t>
  </si>
  <si>
    <t>BARRA 90G</t>
  </si>
  <si>
    <t>2.2277.0038.001-4</t>
  </si>
  <si>
    <t>1.1013.0272.002-2</t>
  </si>
  <si>
    <t>SBR069998331030139</t>
  </si>
  <si>
    <t>2.3726.0059.001-9</t>
  </si>
  <si>
    <t>-</t>
  </si>
  <si>
    <t>SBR069998334030139</t>
  </si>
  <si>
    <t>2.3726.0062.001-5</t>
  </si>
  <si>
    <t>2.3726.0058.001-3</t>
  </si>
  <si>
    <t>1.1013.0260.001-9</t>
  </si>
  <si>
    <t xml:space="preserve">SBR069997074060115 </t>
  </si>
  <si>
    <t>1.1013.0264.003-7</t>
  </si>
  <si>
    <t>1.1013.0266.002-1</t>
  </si>
  <si>
    <t>1.1013.0273.001-1</t>
  </si>
  <si>
    <t>1.1013.0227.002-7</t>
  </si>
  <si>
    <t>1.1013.0035.001-5</t>
  </si>
  <si>
    <t>1.1013.0267.002-5</t>
  </si>
  <si>
    <t>1.1013.0268.003-9</t>
  </si>
  <si>
    <t>1.1013.0268.004-7</t>
  </si>
  <si>
    <t>1.1013.0274.001-5</t>
  </si>
  <si>
    <t>1.1013.0274.002-3</t>
  </si>
  <si>
    <t>10 MG CAP GEL DURA CT BL AL PLAS AMB X 30</t>
  </si>
  <si>
    <t>1.1013.0271.002-7</t>
  </si>
  <si>
    <t>SBR069999261220074</t>
  </si>
  <si>
    <t>10 MG CAP GEL DURA CT BL AL PLAS AMB X 100</t>
  </si>
  <si>
    <t>1.1013.0271.001-9</t>
  </si>
  <si>
    <t>SBR069999263220061</t>
  </si>
  <si>
    <t>25 MG CAP GEL DURA CT BL AL PLAS AMB X 30</t>
  </si>
  <si>
    <t>1.1013.0271.003-5</t>
  </si>
  <si>
    <t>25 MG CAP GEL DURA CT BL AL PLAS AMB X 100</t>
  </si>
  <si>
    <t>1.1013.0271.004-3</t>
  </si>
  <si>
    <t>1.1013.0256.002-5</t>
  </si>
  <si>
    <t>1.1013.0256.009-2</t>
  </si>
  <si>
    <t>1.1013.0256.016-5</t>
  </si>
  <si>
    <t>150 MG/ML + 10MG/ML SOL INJ AMP VD INC X 1ML + SER</t>
  </si>
  <si>
    <t>10% FR 150 ML (+22% IPI)</t>
  </si>
  <si>
    <t>1.1013.0280.001-8</t>
  </si>
  <si>
    <t>110130283001-4</t>
  </si>
  <si>
    <t>110130283002-2</t>
  </si>
  <si>
    <t>3% FR 150 ML (+22% IPI)</t>
  </si>
  <si>
    <t>1.1013.0279.001-2</t>
  </si>
  <si>
    <t>789.747320.747-9</t>
  </si>
  <si>
    <t>789.747320.749-3</t>
  </si>
  <si>
    <t>789.747320.756-1</t>
  </si>
  <si>
    <t>789.747320.757-8</t>
  </si>
  <si>
    <t>789.747320.758-5</t>
  </si>
  <si>
    <t>S04130007367060111</t>
  </si>
  <si>
    <t>PF 19%</t>
  </si>
  <si>
    <t>PMC 19%</t>
  </si>
  <si>
    <t>Docetaxel</t>
  </si>
  <si>
    <t>PEMETREXEDE DISSÓDICO - 100MG PÓ LIOF INJ IV CT 01FAVDINC X 15ML</t>
  </si>
  <si>
    <t>PEMETREXEDE DISSÓDICO - 500MG PÓ LIOF INJ IV CT 01FAVDINC X 30ML</t>
  </si>
  <si>
    <t>100 MG PO LIOF INJ IV CT 01 FA VD INC X 15 ML</t>
  </si>
  <si>
    <t>500 MG PO LIOF INJ IV CT 01 FA VD INC X 30 ML</t>
  </si>
  <si>
    <t>DPOC</t>
  </si>
  <si>
    <t>SUBSTÂNCIA</t>
  </si>
  <si>
    <t>CNPJ</t>
  </si>
  <si>
    <t>LABORATÓRIO</t>
  </si>
  <si>
    <t>CÓDIGO GGREM</t>
  </si>
  <si>
    <t>REGISTRO</t>
  </si>
  <si>
    <t>EAN 1</t>
  </si>
  <si>
    <t>EAN 2</t>
  </si>
  <si>
    <t>EAN 3</t>
  </si>
  <si>
    <t>CLASSE TERAPÊUTICA</t>
  </si>
  <si>
    <t>TIPO DE PRODUTO (STATUS DO PRODUTO)</t>
  </si>
  <si>
    <t>REGIME DE PREÇO</t>
  </si>
  <si>
    <t>PF Sem Impostos</t>
  </si>
  <si>
    <t>PF 17% ALC</t>
  </si>
  <si>
    <t>PF 17,5% ALC</t>
  </si>
  <si>
    <t>PF 18% ALC</t>
  </si>
  <si>
    <t>PMC 17% ALC</t>
  </si>
  <si>
    <t>PMC 17,5% ALC</t>
  </si>
  <si>
    <t>PMC 18% ALC</t>
  </si>
  <si>
    <t>RESTRIÇÃO HOSPITALAR</t>
  </si>
  <si>
    <t>CAP</t>
  </si>
  <si>
    <t>CONFAZ 87</t>
  </si>
  <si>
    <t>ICMS 0%</t>
  </si>
  <si>
    <t>ANÁLISE RECURSAL</t>
  </si>
  <si>
    <t>LISTA DE CONCESSÃO DE CRÉDITO TRIBUTÁRIO (PIS/COFINS)</t>
  </si>
  <si>
    <t>COMERCIALIZAÇÃO 2019</t>
  </si>
  <si>
    <t>TARJA</t>
  </si>
  <si>
    <t>PEMETREXEDE DISSÓDICO</t>
  </si>
  <si>
    <t>44.363.661/0001-57</t>
  </si>
  <si>
    <t>GLENMARK FARMACÊUTICA LTDA</t>
  </si>
  <si>
    <t>1101302690018</t>
  </si>
  <si>
    <t>7897473200227</t>
  </si>
  <si>
    <t xml:space="preserve">    -     </t>
  </si>
  <si>
    <t>L01B0 - AGENTES ANTINEOPLÁSICOS ANTIMETABÓLITOS</t>
  </si>
  <si>
    <t>Similar</t>
  </si>
  <si>
    <t>Regulado</t>
  </si>
  <si>
    <t>1395,11</t>
  </si>
  <si>
    <t>1479,16</t>
  </si>
  <si>
    <t>1488,12</t>
  </si>
  <si>
    <t>1497,19</t>
  </si>
  <si>
    <t>1534,62</t>
  </si>
  <si>
    <t>1697,22</t>
  </si>
  <si>
    <t>1928,66</t>
  </si>
  <si>
    <t>2044,85</t>
  </si>
  <si>
    <t>2057,24</t>
  </si>
  <si>
    <t>2069,78</t>
  </si>
  <si>
    <t>2121,52</t>
  </si>
  <si>
    <t>Não</t>
  </si>
  <si>
    <t>Sim</t>
  </si>
  <si>
    <t>Tarja  Vermelha</t>
  </si>
  <si>
    <t>1101302690026</t>
  </si>
  <si>
    <t>7897473200234</t>
  </si>
  <si>
    <t>6975,58</t>
  </si>
  <si>
    <t>7395,79</t>
  </si>
  <si>
    <t>7440,62</t>
  </si>
  <si>
    <t>7485,99</t>
  </si>
  <si>
    <t>7673,14</t>
  </si>
  <si>
    <t>8486,13</t>
  </si>
  <si>
    <t>9643,33</t>
  </si>
  <si>
    <t>10224,25</t>
  </si>
  <si>
    <t>10286,22</t>
  </si>
  <si>
    <t>10348,94</t>
  </si>
  <si>
    <t>10607,67</t>
  </si>
  <si>
    <t>BEZAFIBRATO</t>
  </si>
  <si>
    <t>1101302720022</t>
  </si>
  <si>
    <t>7897473206922</t>
  </si>
  <si>
    <t>C10A2 - FIBRATOS</t>
  </si>
  <si>
    <t>Novo</t>
  </si>
  <si>
    <t>99,77</t>
  </si>
  <si>
    <t>105,78</t>
  </si>
  <si>
    <t>106,42</t>
  </si>
  <si>
    <t>107,07</t>
  </si>
  <si>
    <t>109,75</t>
  </si>
  <si>
    <t>121,38</t>
  </si>
  <si>
    <t>137,93</t>
  </si>
  <si>
    <t>146,23</t>
  </si>
  <si>
    <t>147,12</t>
  </si>
  <si>
    <t>148,02</t>
  </si>
  <si>
    <t>151,72</t>
  </si>
  <si>
    <t>ORLIPASTAT</t>
  </si>
  <si>
    <t>1101302680047</t>
  </si>
  <si>
    <t>7897473205871</t>
  </si>
  <si>
    <t>A08A0 - PREPARADOS ANORÉXICOS, EXCETO OS DIETÉTICOS</t>
  </si>
  <si>
    <t>150,67</t>
  </si>
  <si>
    <t>195,01</t>
  </si>
  <si>
    <t>208,53</t>
  </si>
  <si>
    <t>181,53</t>
  </si>
  <si>
    <t>209,99</t>
  </si>
  <si>
    <t>182,63</t>
  </si>
  <si>
    <t>211,46</t>
  </si>
  <si>
    <t>183,74</t>
  </si>
  <si>
    <t>217,58</t>
  </si>
  <si>
    <t>226,37</t>
  </si>
  <si>
    <t>260,49</t>
  </si>
  <si>
    <t>277,95</t>
  </si>
  <si>
    <t>250,95</t>
  </si>
  <si>
    <t>279,84</t>
  </si>
  <si>
    <t>252,48</t>
  </si>
  <si>
    <t>281,73</t>
  </si>
  <si>
    <t>254,01</t>
  </si>
  <si>
    <t>289,61</t>
  </si>
  <si>
    <t>1101302700013</t>
  </si>
  <si>
    <t>7897473206526</t>
  </si>
  <si>
    <t>Genérico</t>
  </si>
  <si>
    <t>906,68</t>
  </si>
  <si>
    <t>961,30</t>
  </si>
  <si>
    <t>967,13</t>
  </si>
  <si>
    <t>973,02</t>
  </si>
  <si>
    <t>997,35</t>
  </si>
  <si>
    <t>1103,02</t>
  </si>
  <si>
    <t>1253,43</t>
  </si>
  <si>
    <t>1328,94</t>
  </si>
  <si>
    <t>1337,00</t>
  </si>
  <si>
    <t>1345,14</t>
  </si>
  <si>
    <t>1378,78</t>
  </si>
  <si>
    <t>FUROATO DE MOMETASONA</t>
  </si>
  <si>
    <t>1101302730011</t>
  </si>
  <si>
    <t>7897473206540</t>
  </si>
  <si>
    <t>D07B1 - CORTICOESTERÓIDES ASSOCIADOS A ANTIBACTERIANOS</t>
  </si>
  <si>
    <t>31,46</t>
  </si>
  <si>
    <t>40,72</t>
  </si>
  <si>
    <t>43,55</t>
  </si>
  <si>
    <t>37,91</t>
  </si>
  <si>
    <t>43,85</t>
  </si>
  <si>
    <t>38,14</t>
  </si>
  <si>
    <t>44,16</t>
  </si>
  <si>
    <t>38,37</t>
  </si>
  <si>
    <t>45,44</t>
  </si>
  <si>
    <t>47,27</t>
  </si>
  <si>
    <t>54,39</t>
  </si>
  <si>
    <t>58,05</t>
  </si>
  <si>
    <t>52,41</t>
  </si>
  <si>
    <t>58,44</t>
  </si>
  <si>
    <t>52,73</t>
  </si>
  <si>
    <t>58,83</t>
  </si>
  <si>
    <t>53,04</t>
  </si>
  <si>
    <t>60,48</t>
  </si>
  <si>
    <t>Tarja Vermelha (*)</t>
  </si>
  <si>
    <t>1101302680039</t>
  </si>
  <si>
    <t>7897473205864</t>
  </si>
  <si>
    <t>82,69</t>
  </si>
  <si>
    <t>107,02</t>
  </si>
  <si>
    <t>114,44</t>
  </si>
  <si>
    <t>99,62</t>
  </si>
  <si>
    <t>115,24</t>
  </si>
  <si>
    <t>100,23</t>
  </si>
  <si>
    <t>116,05</t>
  </si>
  <si>
    <t>100,84</t>
  </si>
  <si>
    <t>119,41</t>
  </si>
  <si>
    <t>124,23</t>
  </si>
  <si>
    <t>142,96</t>
  </si>
  <si>
    <t>152,54</t>
  </si>
  <si>
    <t>137,72</t>
  </si>
  <si>
    <t>153,57</t>
  </si>
  <si>
    <t>138,56</t>
  </si>
  <si>
    <t>154,61</t>
  </si>
  <si>
    <t>139,41</t>
  </si>
  <si>
    <t>158,94</t>
  </si>
  <si>
    <t>ACITRETINA</t>
  </si>
  <si>
    <t>1101302710035</t>
  </si>
  <si>
    <t>7897473206687</t>
  </si>
  <si>
    <t>D05B0 - ANTIPSORÍASE SISTÊMICOS</t>
  </si>
  <si>
    <t>279,82</t>
  </si>
  <si>
    <t>317,98</t>
  </si>
  <si>
    <t>337,13</t>
  </si>
  <si>
    <t>339,18</t>
  </si>
  <si>
    <t>341,24</t>
  </si>
  <si>
    <t>349,77</t>
  </si>
  <si>
    <t>386,83</t>
  </si>
  <si>
    <t>439,59</t>
  </si>
  <si>
    <t>466,06</t>
  </si>
  <si>
    <t>468,90</t>
  </si>
  <si>
    <t>471,74</t>
  </si>
  <si>
    <t>483,54</t>
  </si>
  <si>
    <t>1101302710027</t>
  </si>
  <si>
    <t>7897473206663</t>
  </si>
  <si>
    <t>115,37</t>
  </si>
  <si>
    <t>131,10</t>
  </si>
  <si>
    <t>139,00</t>
  </si>
  <si>
    <t>139,84</t>
  </si>
  <si>
    <t>140,70</t>
  </si>
  <si>
    <t>144,21</t>
  </si>
  <si>
    <t>159,49</t>
  </si>
  <si>
    <t>181,24</t>
  </si>
  <si>
    <t>192,16</t>
  </si>
  <si>
    <t>193,32</t>
  </si>
  <si>
    <t>194,51</t>
  </si>
  <si>
    <t>199,36</t>
  </si>
  <si>
    <t>1101302710019</t>
  </si>
  <si>
    <t>7897473206670</t>
  </si>
  <si>
    <t>384,56</t>
  </si>
  <si>
    <t>437,00</t>
  </si>
  <si>
    <t>463,33</t>
  </si>
  <si>
    <t>466,13</t>
  </si>
  <si>
    <t>468,98</t>
  </si>
  <si>
    <t>480,70</t>
  </si>
  <si>
    <t>531,63</t>
  </si>
  <si>
    <t>604,13</t>
  </si>
  <si>
    <t>640,53</t>
  </si>
  <si>
    <t>644,40</t>
  </si>
  <si>
    <t>648,34</t>
  </si>
  <si>
    <t>664,54</t>
  </si>
  <si>
    <t>1101302710043</t>
  </si>
  <si>
    <t>7897473206694</t>
  </si>
  <si>
    <t>932,77</t>
  </si>
  <si>
    <t>1059,97</t>
  </si>
  <si>
    <t>1123,82</t>
  </si>
  <si>
    <t>1130,63</t>
  </si>
  <si>
    <t>1137,52</t>
  </si>
  <si>
    <t>1165,96</t>
  </si>
  <si>
    <t>1289,50</t>
  </si>
  <si>
    <t>1465,35</t>
  </si>
  <si>
    <t>1553,62</t>
  </si>
  <si>
    <t>1563,03</t>
  </si>
  <si>
    <t>1572,55</t>
  </si>
  <si>
    <t>1611,87</t>
  </si>
  <si>
    <t>1101302700021</t>
  </si>
  <si>
    <t>7897473206533</t>
  </si>
  <si>
    <t>4534,13</t>
  </si>
  <si>
    <t>4807,26</t>
  </si>
  <si>
    <t>4836,40</t>
  </si>
  <si>
    <t>4865,89</t>
  </si>
  <si>
    <t>4987,54</t>
  </si>
  <si>
    <t>5515,98</t>
  </si>
  <si>
    <t>6268,17</t>
  </si>
  <si>
    <t>6645,75</t>
  </si>
  <si>
    <t>6686,04</t>
  </si>
  <si>
    <t>6726,81</t>
  </si>
  <si>
    <t>6894,98</t>
  </si>
  <si>
    <t>MONTELUCASTE DE SÓDIO</t>
  </si>
  <si>
    <t>1101302740015</t>
  </si>
  <si>
    <t>7897473206854</t>
  </si>
  <si>
    <t>R03J2 - ANTIASMÁTICOS/DPOC ANTILEUCOTRIENOS SISTÊMICOS</t>
  </si>
  <si>
    <t>28,80</t>
  </si>
  <si>
    <t>37,28</t>
  </si>
  <si>
    <t>39,86</t>
  </si>
  <si>
    <t>34,70</t>
  </si>
  <si>
    <t>40,14</t>
  </si>
  <si>
    <t>34,91</t>
  </si>
  <si>
    <t>40,43</t>
  </si>
  <si>
    <t>35,13</t>
  </si>
  <si>
    <t>41,60</t>
  </si>
  <si>
    <t>43,28</t>
  </si>
  <si>
    <t>49,80</t>
  </si>
  <si>
    <t>53,13</t>
  </si>
  <si>
    <t>47,97</t>
  </si>
  <si>
    <t>53,49</t>
  </si>
  <si>
    <t>48,26</t>
  </si>
  <si>
    <t>53,87</t>
  </si>
  <si>
    <t>48,57</t>
  </si>
  <si>
    <t>55,37</t>
  </si>
  <si>
    <t>Tarja Vermelha(*)</t>
  </si>
  <si>
    <t>1101302740023</t>
  </si>
  <si>
    <t>7897473206861</t>
  </si>
  <si>
    <t>57,62</t>
  </si>
  <si>
    <t>74,57</t>
  </si>
  <si>
    <t>79,74</t>
  </si>
  <si>
    <t>69,42</t>
  </si>
  <si>
    <t>80,30</t>
  </si>
  <si>
    <t>69,84</t>
  </si>
  <si>
    <t>80,86</t>
  </si>
  <si>
    <t>70,26</t>
  </si>
  <si>
    <t>83,20</t>
  </si>
  <si>
    <t>86,56</t>
  </si>
  <si>
    <t>99,61</t>
  </si>
  <si>
    <t>106,29</t>
  </si>
  <si>
    <t>95,97</t>
  </si>
  <si>
    <t>107,01</t>
  </si>
  <si>
    <t>96,55</t>
  </si>
  <si>
    <t>107,73</t>
  </si>
  <si>
    <t>97,13</t>
  </si>
  <si>
    <t>110,74</t>
  </si>
  <si>
    <t>1101302770011</t>
  </si>
  <si>
    <t>7897473207103</t>
  </si>
  <si>
    <t>250 MCG/DOSE SOL AER CT TB AL + DISPOSITIVO ORAL X 200 DOSES</t>
  </si>
  <si>
    <t>R03D1 - ANTIASMÁTICOS/DPOC CORTICOSTERÓIDES INALANTES</t>
  </si>
  <si>
    <t>32,41</t>
  </si>
  <si>
    <t>36,83</t>
  </si>
  <si>
    <t>39,05</t>
  </si>
  <si>
    <t>39,28</t>
  </si>
  <si>
    <t>40,51</t>
  </si>
  <si>
    <t>44,80</t>
  </si>
  <si>
    <t>50,92</t>
  </si>
  <si>
    <t>53,98</t>
  </si>
  <si>
    <t>54,30</t>
  </si>
  <si>
    <t>54,63</t>
  </si>
  <si>
    <t>56,00</t>
  </si>
  <si>
    <t>1101302790012</t>
  </si>
  <si>
    <t>7897473207264</t>
  </si>
  <si>
    <t>J02A0 - AGENTES SISTÊMICOS PARA INFECÇÕES FÚNGICAS</t>
  </si>
  <si>
    <t>2341,74</t>
  </si>
  <si>
    <t>2482,81</t>
  </si>
  <si>
    <t>2497,85</t>
  </si>
  <si>
    <t>2513,08</t>
  </si>
  <si>
    <t>2575,91</t>
  </si>
  <si>
    <t>2848,84</t>
  </si>
  <si>
    <t>3237,32</t>
  </si>
  <si>
    <t>3432,34</t>
  </si>
  <si>
    <t>3453,13</t>
  </si>
  <si>
    <t>3474,19</t>
  </si>
  <si>
    <t>3561,04</t>
  </si>
  <si>
    <t>1101302800018</t>
  </si>
  <si>
    <t>7897473207271</t>
  </si>
  <si>
    <t>J01X9 - TODOS OS OUTROS ANTIBIÓTICOS</t>
  </si>
  <si>
    <t>1299,49</t>
  </si>
  <si>
    <t>1377,77</t>
  </si>
  <si>
    <t>1386,12</t>
  </si>
  <si>
    <t>1394,57</t>
  </si>
  <si>
    <t>1429,44</t>
  </si>
  <si>
    <t>1580,89</t>
  </si>
  <si>
    <t>1796,47</t>
  </si>
  <si>
    <t>1904,69</t>
  </si>
  <si>
    <t>1916,23</t>
  </si>
  <si>
    <t>1927,91</t>
  </si>
  <si>
    <t>1976,12</t>
  </si>
  <si>
    <t>1101302820019</t>
  </si>
  <si>
    <t>7897473207196</t>
  </si>
  <si>
    <t>L01C2 - AGENTES ANTINEOPLÁSICOS TAXANOS</t>
  </si>
  <si>
    <t>621,70</t>
  </si>
  <si>
    <t>659,16</t>
  </si>
  <si>
    <t>663,15</t>
  </si>
  <si>
    <t>667,20</t>
  </si>
  <si>
    <t>683,88</t>
  </si>
  <si>
    <t>1101302820027</t>
  </si>
  <si>
    <t>7897473207202</t>
  </si>
  <si>
    <t>2486,80</t>
  </si>
  <si>
    <t>2636,60</t>
  </si>
  <si>
    <t>2652,58</t>
  </si>
  <si>
    <t>2668,76</t>
  </si>
  <si>
    <t>2735,48</t>
  </si>
  <si>
    <t>1101302810013</t>
  </si>
  <si>
    <t>7897473207127</t>
  </si>
  <si>
    <t>788,91</t>
  </si>
  <si>
    <t>836,43</t>
  </si>
  <si>
    <t>841,50</t>
  </si>
  <si>
    <t>846,63</t>
  </si>
  <si>
    <t>867,80</t>
  </si>
  <si>
    <t>1101302810021</t>
  </si>
  <si>
    <t>7897473207134</t>
  </si>
  <si>
    <t>2844,75</t>
  </si>
  <si>
    <t>3016,12</t>
  </si>
  <si>
    <t>3034,40</t>
  </si>
  <si>
    <t>3052,90</t>
  </si>
  <si>
    <t>3129,23</t>
  </si>
  <si>
    <t>DICLORIDRATO DE LEVOCETIRIZINA</t>
  </si>
  <si>
    <t>1101302830014</t>
  </si>
  <si>
    <t>R06A0 - ANTI-HISTAMÍNICOS SISTÊMICOS</t>
  </si>
  <si>
    <t>20,65</t>
  </si>
  <si>
    <t>26,73</t>
  </si>
  <si>
    <t>28,58</t>
  </si>
  <si>
    <t>24,88</t>
  </si>
  <si>
    <t>28,78</t>
  </si>
  <si>
    <t>25,03</t>
  </si>
  <si>
    <t>28,98</t>
  </si>
  <si>
    <t>25,19</t>
  </si>
  <si>
    <t>29,82</t>
  </si>
  <si>
    <t>31,03</t>
  </si>
  <si>
    <t>35,71</t>
  </si>
  <si>
    <t>38,09</t>
  </si>
  <si>
    <t>34,40</t>
  </si>
  <si>
    <t>38,35</t>
  </si>
  <si>
    <t>34,60</t>
  </si>
  <si>
    <t>38,61</t>
  </si>
  <si>
    <t>34,82</t>
  </si>
  <si>
    <t>39,69</t>
  </si>
  <si>
    <t>1101302830022</t>
  </si>
  <si>
    <t>61,96</t>
  </si>
  <si>
    <t>80,19</t>
  </si>
  <si>
    <t>85,75</t>
  </si>
  <si>
    <t>74,64</t>
  </si>
  <si>
    <t>86,35</t>
  </si>
  <si>
    <t>75,10</t>
  </si>
  <si>
    <t>86,95</t>
  </si>
  <si>
    <t>75,56</t>
  </si>
  <si>
    <t>89,47</t>
  </si>
  <si>
    <t>93,08</t>
  </si>
  <si>
    <t>107,12</t>
  </si>
  <si>
    <t>114,30</t>
  </si>
  <si>
    <t>103,19</t>
  </si>
  <si>
    <t>115,07</t>
  </si>
  <si>
    <t>103,82</t>
  </si>
  <si>
    <t>115,84</t>
  </si>
  <si>
    <t>104,46</t>
  </si>
  <si>
    <t>119,09</t>
  </si>
  <si>
    <t>1101302830030</t>
  </si>
  <si>
    <t>7897473206458</t>
  </si>
  <si>
    <t>5,0 MG COM REV CT BL AL/AL X 90</t>
  </si>
  <si>
    <t>185,87</t>
  </si>
  <si>
    <t>208,18</t>
  </si>
  <si>
    <t>240,57</t>
  </si>
  <si>
    <t>257,25</t>
  </si>
  <si>
    <t>223,95</t>
  </si>
  <si>
    <t>259,05</t>
  </si>
  <si>
    <t>225,30</t>
  </si>
  <si>
    <t>260,87</t>
  </si>
  <si>
    <t>226,68</t>
  </si>
  <si>
    <t>268,43</t>
  </si>
  <si>
    <t>279,27</t>
  </si>
  <si>
    <t>321,35</t>
  </si>
  <si>
    <t>342,89</t>
  </si>
  <si>
    <t>309,60</t>
  </si>
  <si>
    <t>345,21</t>
  </si>
  <si>
    <t>311,46</t>
  </si>
  <si>
    <t>347,56</t>
  </si>
  <si>
    <t>313,37</t>
  </si>
  <si>
    <t>357,29</t>
  </si>
  <si>
    <t>CLOTRIMAZOL</t>
  </si>
  <si>
    <t>1101302850015</t>
  </si>
  <si>
    <t>7897473207554</t>
  </si>
  <si>
    <t>G01B0 - ANTIFÚNGICOS GINECOLÓGICOS</t>
  </si>
  <si>
    <t>Liberado</t>
  </si>
  <si>
    <t>20,44</t>
  </si>
  <si>
    <t>26,45</t>
  </si>
  <si>
    <t>28,29</t>
  </si>
  <si>
    <t>24,62</t>
  </si>
  <si>
    <t>28,48</t>
  </si>
  <si>
    <t>24,77</t>
  </si>
  <si>
    <t>28,68</t>
  </si>
  <si>
    <t>24,92</t>
  </si>
  <si>
    <t>29,51</t>
  </si>
  <si>
    <t>30,71</t>
  </si>
  <si>
    <t>35,33</t>
  </si>
  <si>
    <t>37,71</t>
  </si>
  <si>
    <t>34,04</t>
  </si>
  <si>
    <t>37,95</t>
  </si>
  <si>
    <t>34,24</t>
  </si>
  <si>
    <t>38,21</t>
  </si>
  <si>
    <t>34,45</t>
  </si>
  <si>
    <t>Tarja Venda Livre/Sem Tarja (*)</t>
  </si>
  <si>
    <t>TACROLIMO</t>
  </si>
  <si>
    <t>1101302750029</t>
  </si>
  <si>
    <t>7897473206427</t>
  </si>
  <si>
    <t>D05X0 - OUTROS PRODUTOS ANTI-INFLAMATÓRIOS NÃO ESTEROIDAIS DERMATOLÓGICOS</t>
  </si>
  <si>
    <t>48,86</t>
  </si>
  <si>
    <t>55,52</t>
  </si>
  <si>
    <t>58,87</t>
  </si>
  <si>
    <t>59,22</t>
  </si>
  <si>
    <t>59,59</t>
  </si>
  <si>
    <t>61,08</t>
  </si>
  <si>
    <t>67,55</t>
  </si>
  <si>
    <t>76,75</t>
  </si>
  <si>
    <t>81,38</t>
  </si>
  <si>
    <t>81,87</t>
  </si>
  <si>
    <t>82,38</t>
  </si>
  <si>
    <t>84,44</t>
  </si>
  <si>
    <t>1101302750010</t>
  </si>
  <si>
    <t>7897473205963</t>
  </si>
  <si>
    <t>49,89</t>
  </si>
  <si>
    <t>52,89</t>
  </si>
  <si>
    <t>53,21</t>
  </si>
  <si>
    <t>53,54</t>
  </si>
  <si>
    <t>54,88</t>
  </si>
  <si>
    <t>60,69</t>
  </si>
  <si>
    <t>68,97</t>
  </si>
  <si>
    <t>73,12</t>
  </si>
  <si>
    <t>73,56</t>
  </si>
  <si>
    <t>74,02</t>
  </si>
  <si>
    <t>75,87</t>
  </si>
  <si>
    <t>PROPIONATO DE HALOBETASOL</t>
  </si>
  <si>
    <t>1101302670025</t>
  </si>
  <si>
    <t>7897473206403</t>
  </si>
  <si>
    <t>D07A0 - CORTICOESTERÓIDES TÓPICOS PUROS</t>
  </si>
  <si>
    <t>8,43</t>
  </si>
  <si>
    <t>10,91</t>
  </si>
  <si>
    <t>11,67</t>
  </si>
  <si>
    <t>10,15</t>
  </si>
  <si>
    <t>11,75</t>
  </si>
  <si>
    <t>10,22</t>
  </si>
  <si>
    <t>11,83</t>
  </si>
  <si>
    <t>10,28</t>
  </si>
  <si>
    <t>12,17</t>
  </si>
  <si>
    <t>12,66</t>
  </si>
  <si>
    <t>14,57</t>
  </si>
  <si>
    <t>15,56</t>
  </si>
  <si>
    <t>14,03</t>
  </si>
  <si>
    <t>15,66</t>
  </si>
  <si>
    <t>14,13</t>
  </si>
  <si>
    <t>15,76</t>
  </si>
  <si>
    <t>14,21</t>
  </si>
  <si>
    <t>16,20</t>
  </si>
  <si>
    <t>TINIDAZOL;SULFATO DE NEOMICINA;SULFATO DE POLIMIXINA B;NISTATINA</t>
  </si>
  <si>
    <t>1101300350015</t>
  </si>
  <si>
    <t>7897473200814</t>
  </si>
  <si>
    <t>(35000 UI + 35000 UI + 100000 UI + 150 MG)/4 G CREM VAG CT BG PLAS OPC X 60 G + 12 APLIC</t>
  </si>
  <si>
    <t>G01A2 - TRICOMONICIDAS TÓPICOS</t>
  </si>
  <si>
    <t>45,79</t>
  </si>
  <si>
    <t>59,26</t>
  </si>
  <si>
    <t>63,37</t>
  </si>
  <si>
    <t>55,16</t>
  </si>
  <si>
    <t>63,81</t>
  </si>
  <si>
    <t>55,50</t>
  </si>
  <si>
    <t>64,26</t>
  </si>
  <si>
    <t>55,84</t>
  </si>
  <si>
    <t>66,12</t>
  </si>
  <si>
    <t>68,79</t>
  </si>
  <si>
    <t>79,16</t>
  </si>
  <si>
    <t>84,47</t>
  </si>
  <si>
    <t>76,26</t>
  </si>
  <si>
    <t>85,03</t>
  </si>
  <si>
    <t>76,73</t>
  </si>
  <si>
    <t>85,61</t>
  </si>
  <si>
    <t>77,20</t>
  </si>
  <si>
    <t>88,01</t>
  </si>
  <si>
    <t>SULFATO DE SALBUTAMOL</t>
  </si>
  <si>
    <t>1101300430019</t>
  </si>
  <si>
    <t>7897473201071</t>
  </si>
  <si>
    <t>R03A4 - ANTIASMÁTICOS/DPOC AGONISTAS B2 CURTA AÇÃO INALANTE</t>
  </si>
  <si>
    <t>21,33</t>
  </si>
  <si>
    <t>24,24</t>
  </si>
  <si>
    <t>25,70</t>
  </si>
  <si>
    <t>25,85</t>
  </si>
  <si>
    <t>26,01</t>
  </si>
  <si>
    <t>26,66</t>
  </si>
  <si>
    <t>29,49</t>
  </si>
  <si>
    <t>33,51</t>
  </si>
  <si>
    <t>35,53</t>
  </si>
  <si>
    <t>35,74</t>
  </si>
  <si>
    <t>35,96</t>
  </si>
  <si>
    <t>36,86</t>
  </si>
  <si>
    <t>CARISOPRODOL;PARACETAMOL;CAFEÍNA ANIDRA;DICLOFENACO SÓDICO</t>
  </si>
  <si>
    <t>1101300570023</t>
  </si>
  <si>
    <t>7897473201859</t>
  </si>
  <si>
    <t>ALGI TANDERIL</t>
  </si>
  <si>
    <t>30 MG + 125 MG + 50 MG + 300 MG COM CT BL AL PLAS INC X 12</t>
  </si>
  <si>
    <t>M03B0 - RELAXANTE MUSCULAR DE AÇÃO CENTRAL</t>
  </si>
  <si>
    <t>8,00</t>
  </si>
  <si>
    <t>8,96</t>
  </si>
  <si>
    <t>10,35</t>
  </si>
  <si>
    <t>11,07</t>
  </si>
  <si>
    <t>9,64</t>
  </si>
  <si>
    <t>11,15</t>
  </si>
  <si>
    <t>9,70</t>
  </si>
  <si>
    <t>11,23</t>
  </si>
  <si>
    <t>9,76</t>
  </si>
  <si>
    <t>11,55</t>
  </si>
  <si>
    <t>12,02</t>
  </si>
  <si>
    <t>13,83</t>
  </si>
  <si>
    <t>14,76</t>
  </si>
  <si>
    <t>13,33</t>
  </si>
  <si>
    <t>14,86</t>
  </si>
  <si>
    <t>13,41</t>
  </si>
  <si>
    <t>14,96</t>
  </si>
  <si>
    <t>13,49</t>
  </si>
  <si>
    <t>15,37</t>
  </si>
  <si>
    <t>1101300570041</t>
  </si>
  <si>
    <t>7897473200425</t>
  </si>
  <si>
    <t>30 MG + 125 MG + 50 MG + 300 MG COM CT BL AL PLAS INC X 30</t>
  </si>
  <si>
    <t>20,00</t>
  </si>
  <si>
    <t>22,40</t>
  </si>
  <si>
    <t>25,89</t>
  </si>
  <si>
    <t>27,68</t>
  </si>
  <si>
    <t>24,10</t>
  </si>
  <si>
    <t>27,87</t>
  </si>
  <si>
    <t>28,07</t>
  </si>
  <si>
    <t>24,39</t>
  </si>
  <si>
    <t>28,88</t>
  </si>
  <si>
    <t>30,05</t>
  </si>
  <si>
    <t>34,58</t>
  </si>
  <si>
    <t>36,90</t>
  </si>
  <si>
    <t>33,32</t>
  </si>
  <si>
    <t>37,14</t>
  </si>
  <si>
    <t>37,40</t>
  </si>
  <si>
    <t>33,72</t>
  </si>
  <si>
    <t>38,44</t>
  </si>
  <si>
    <t>PROPIONATO DE FLUTICASONA</t>
  </si>
  <si>
    <t>1101302270027</t>
  </si>
  <si>
    <t>7897473201767</t>
  </si>
  <si>
    <t>R01A1 - CORTICOSTERÓIDES NASAIS SEM ANTIINFECCIOSOS</t>
  </si>
  <si>
    <t>30,41</t>
  </si>
  <si>
    <t>34,56</t>
  </si>
  <si>
    <t>36,64</t>
  </si>
  <si>
    <t>37,09</t>
  </si>
  <si>
    <t>38,01</t>
  </si>
  <si>
    <t>42,04</t>
  </si>
  <si>
    <t>47,78</t>
  </si>
  <si>
    <t>50,65</t>
  </si>
  <si>
    <t>50,96</t>
  </si>
  <si>
    <t>51,27</t>
  </si>
  <si>
    <t>52,55</t>
  </si>
  <si>
    <t>ADAPALENO</t>
  </si>
  <si>
    <t>1101302300023</t>
  </si>
  <si>
    <t>7897473201798</t>
  </si>
  <si>
    <t>1,0 MG/G GEL CT BG PLAS LAM X 30 G </t>
  </si>
  <si>
    <t>D10A0 - ANTIACNEICOS TÓPICOS</t>
  </si>
  <si>
    <t>20,94</t>
  </si>
  <si>
    <t>23,45</t>
  </si>
  <si>
    <t>27,10</t>
  </si>
  <si>
    <t>25,23</t>
  </si>
  <si>
    <t>29,18</t>
  </si>
  <si>
    <t>25,38</t>
  </si>
  <si>
    <t>29,39</t>
  </si>
  <si>
    <t>25,53</t>
  </si>
  <si>
    <t>30,24</t>
  </si>
  <si>
    <t>36,20</t>
  </si>
  <si>
    <t>38,63</t>
  </si>
  <si>
    <t>34,88</t>
  </si>
  <si>
    <t>38,89</t>
  </si>
  <si>
    <t>35,09</t>
  </si>
  <si>
    <t>39,16</t>
  </si>
  <si>
    <t>35,29</t>
  </si>
  <si>
    <t>40,25</t>
  </si>
  <si>
    <t>ENANTATO DE ESTRADIOL;ALGESTONA ACETOFENIDA</t>
  </si>
  <si>
    <t>1101302310010</t>
  </si>
  <si>
    <t>7897473201712</t>
  </si>
  <si>
    <t>G03A9 - OUTROS HORMÔNIOS CONTRACEPTIVOS SISTÊMICOS</t>
  </si>
  <si>
    <t>13,56</t>
  </si>
  <si>
    <t>14,37</t>
  </si>
  <si>
    <t>14,46</t>
  </si>
  <si>
    <t>14,55</t>
  </si>
  <si>
    <t>14,91</t>
  </si>
  <si>
    <t>16,49</t>
  </si>
  <si>
    <t>18,75</t>
  </si>
  <si>
    <t>19,87</t>
  </si>
  <si>
    <t>19,99</t>
  </si>
  <si>
    <t>20,11</t>
  </si>
  <si>
    <t>20,61</t>
  </si>
  <si>
    <t>1101302320016</t>
  </si>
  <si>
    <t>7897473202047</t>
  </si>
  <si>
    <t>L01D0 - AGENTES ANTINEOPLÁSICOS ANTIBIÓTICOS</t>
  </si>
  <si>
    <t>31,13</t>
  </si>
  <si>
    <t>33,00</t>
  </si>
  <si>
    <t>33,20</t>
  </si>
  <si>
    <t>33,40</t>
  </si>
  <si>
    <t>1101302320024</t>
  </si>
  <si>
    <t>7897473202054</t>
  </si>
  <si>
    <t>129,34</t>
  </si>
  <si>
    <t>137,13</t>
  </si>
  <si>
    <t>137,96</t>
  </si>
  <si>
    <t>138,80</t>
  </si>
  <si>
    <t>142,27</t>
  </si>
  <si>
    <t>1101302330011</t>
  </si>
  <si>
    <t>7897473202085</t>
  </si>
  <si>
    <t>40MG/ML SOL INJ IV CT FA VD AMB X 0,5 ML + DIL FA VD INC X 1,5 ML</t>
  </si>
  <si>
    <t>634,48</t>
  </si>
  <si>
    <t>672,70</t>
  </si>
  <si>
    <t>676,78</t>
  </si>
  <si>
    <t>680,90</t>
  </si>
  <si>
    <t>697,93</t>
  </si>
  <si>
    <t>1101302330021</t>
  </si>
  <si>
    <t>7897473202092</t>
  </si>
  <si>
    <t>40MG/ML SOL INJ IV CT FA VD AMB X 2,0 ML + DIL FA VD INC X 6,0 ML</t>
  </si>
  <si>
    <t>2288,01</t>
  </si>
  <si>
    <t>2425,84</t>
  </si>
  <si>
    <t>2440,55</t>
  </si>
  <si>
    <t>2455,43</t>
  </si>
  <si>
    <t>2516,81</t>
  </si>
  <si>
    <t>1101302340025</t>
  </si>
  <si>
    <t>7897473201972</t>
  </si>
  <si>
    <t>6 MG/ML SOL INJ IV CT FA VD AMB X 50 ML</t>
  </si>
  <si>
    <t>3583,31</t>
  </si>
  <si>
    <t>4071,94</t>
  </si>
  <si>
    <t>4317,24</t>
  </si>
  <si>
    <t>4343,41</t>
  </si>
  <si>
    <t>4369,89</t>
  </si>
  <si>
    <t>4479,14</t>
  </si>
  <si>
    <t>1101302340034</t>
  </si>
  <si>
    <t>7897473201965</t>
  </si>
  <si>
    <t>6 MG/ML SOL INJ IV CT FA VD AMB X 25 ML</t>
  </si>
  <si>
    <t>1613,70</t>
  </si>
  <si>
    <t>1833,75</t>
  </si>
  <si>
    <t>1944,22</t>
  </si>
  <si>
    <t>1956,00</t>
  </si>
  <si>
    <t>1967,93</t>
  </si>
  <si>
    <t>2017,12</t>
  </si>
  <si>
    <t>1101302350012</t>
  </si>
  <si>
    <t>7897473201989</t>
  </si>
  <si>
    <t>20 MG/ML SOL INJ IV CT FA VD AMB X 2 ML  </t>
  </si>
  <si>
    <t>L01C3 - AGENTES ANTINEOPLÁSICOS CAMPTOTECINAS</t>
  </si>
  <si>
    <t>326,02</t>
  </si>
  <si>
    <t>370,48</t>
  </si>
  <si>
    <t>392,80</t>
  </si>
  <si>
    <t>395,18</t>
  </si>
  <si>
    <t>397,59</t>
  </si>
  <si>
    <t>407,52</t>
  </si>
  <si>
    <t>1101302350020</t>
  </si>
  <si>
    <t>7897473201996</t>
  </si>
  <si>
    <t>20 MG/ML SOL INJ IV CT FA VD AMB X 5 ML  </t>
  </si>
  <si>
    <t>808,60</t>
  </si>
  <si>
    <t>918,86</t>
  </si>
  <si>
    <t>974,22</t>
  </si>
  <si>
    <t>980,12</t>
  </si>
  <si>
    <t>986,10</t>
  </si>
  <si>
    <t>1010,75</t>
  </si>
  <si>
    <t>1101302370013</t>
  </si>
  <si>
    <t>7897473202061</t>
  </si>
  <si>
    <t>L01F0 - COMPOSTOS ANTINEOPLÁSICOS DE PLATINA</t>
  </si>
  <si>
    <t>1184,06</t>
  </si>
  <si>
    <t>1255,39</t>
  </si>
  <si>
    <t>1262,99</t>
  </si>
  <si>
    <t>1270,69</t>
  </si>
  <si>
    <t>1302,46</t>
  </si>
  <si>
    <t>1101302370021</t>
  </si>
  <si>
    <t>7897473202078</t>
  </si>
  <si>
    <t>2368,21</t>
  </si>
  <si>
    <t>2510,87</t>
  </si>
  <si>
    <t>2526,08</t>
  </si>
  <si>
    <t>2541,49</t>
  </si>
  <si>
    <t>2605,03</t>
  </si>
  <si>
    <t>ADAPALENO;FOSFATO DE CLINDAMICINA</t>
  </si>
  <si>
    <t>1101302490035</t>
  </si>
  <si>
    <t>7897473205741</t>
  </si>
  <si>
    <t>31,11</t>
  </si>
  <si>
    <t>34,84</t>
  </si>
  <si>
    <t>40,26</t>
  </si>
  <si>
    <t>43,05</t>
  </si>
  <si>
    <t>37,48</t>
  </si>
  <si>
    <t>43,35</t>
  </si>
  <si>
    <t>43,66</t>
  </si>
  <si>
    <t>37,94</t>
  </si>
  <si>
    <t>44,92</t>
  </si>
  <si>
    <t>46,74</t>
  </si>
  <si>
    <t>53,78</t>
  </si>
  <si>
    <t>57,38</t>
  </si>
  <si>
    <t>51,81</t>
  </si>
  <si>
    <t>57,77</t>
  </si>
  <si>
    <t>52,13</t>
  </si>
  <si>
    <t>58,17</t>
  </si>
  <si>
    <t>52,45</t>
  </si>
  <si>
    <t>59,79</t>
  </si>
  <si>
    <t>CLORIDRATO DE SIBUTRAMINA MONOIDRATADO</t>
  </si>
  <si>
    <t>1101302530045</t>
  </si>
  <si>
    <t>7897473201828</t>
  </si>
  <si>
    <t>SACIETTE</t>
  </si>
  <si>
    <t>15 MG CAP DURA CT BL AL/PLAS TRANS X 30</t>
  </si>
  <si>
    <t>26,03</t>
  </si>
  <si>
    <t>29,15</t>
  </si>
  <si>
    <t>33,69</t>
  </si>
  <si>
    <t>36,02</t>
  </si>
  <si>
    <t>31,36</t>
  </si>
  <si>
    <t>36,27</t>
  </si>
  <si>
    <t>31,55</t>
  </si>
  <si>
    <t>36,53</t>
  </si>
  <si>
    <t>31,74</t>
  </si>
  <si>
    <t>37,59</t>
  </si>
  <si>
    <t>39,10</t>
  </si>
  <si>
    <t>45,00</t>
  </si>
  <si>
    <t>48,01</t>
  </si>
  <si>
    <t>48,33</t>
  </si>
  <si>
    <t>43,62</t>
  </si>
  <si>
    <t>48,67</t>
  </si>
  <si>
    <t>43,88</t>
  </si>
  <si>
    <t>50,03</t>
  </si>
  <si>
    <t>URÉIA</t>
  </si>
  <si>
    <t>1101302550038</t>
  </si>
  <si>
    <t>7897473203600</t>
  </si>
  <si>
    <t>D02A0 - EMOLIENTES PROTETORES DERMATOLÓGICOS</t>
  </si>
  <si>
    <t>26,19</t>
  </si>
  <si>
    <t>33,89</t>
  </si>
  <si>
    <t>36,24</t>
  </si>
  <si>
    <t>36,50</t>
  </si>
  <si>
    <t>36,75</t>
  </si>
  <si>
    <t>31,94</t>
  </si>
  <si>
    <t>37,82</t>
  </si>
  <si>
    <t>39,35</t>
  </si>
  <si>
    <t>45,27</t>
  </si>
  <si>
    <t>48,31</t>
  </si>
  <si>
    <t>48,64</t>
  </si>
  <si>
    <t>48,96</t>
  </si>
  <si>
    <t>50,34</t>
  </si>
  <si>
    <t>Tarja Venda Livre</t>
  </si>
  <si>
    <t>REPAGLINIDA</t>
  </si>
  <si>
    <t>1101302560025</t>
  </si>
  <si>
    <t>7897473203846</t>
  </si>
  <si>
    <t>A10M1 - ANTIDIABÉTICOS GLINIDAS PUROS</t>
  </si>
  <si>
    <t>36,36</t>
  </si>
  <si>
    <t>38,55</t>
  </si>
  <si>
    <t>38,79</t>
  </si>
  <si>
    <t>39,02</t>
  </si>
  <si>
    <t>40,00</t>
  </si>
  <si>
    <t>44,24</t>
  </si>
  <si>
    <t>50,27</t>
  </si>
  <si>
    <t>53,29</t>
  </si>
  <si>
    <t>53,62</t>
  </si>
  <si>
    <t>53,94</t>
  </si>
  <si>
    <t>55,30</t>
  </si>
  <si>
    <t>1101302560092</t>
  </si>
  <si>
    <t>7897473203914</t>
  </si>
  <si>
    <t>44,91</t>
  </si>
  <si>
    <t>47,61</t>
  </si>
  <si>
    <t>47,90</t>
  </si>
  <si>
    <t>48,20</t>
  </si>
  <si>
    <t>49,40</t>
  </si>
  <si>
    <t>62,09</t>
  </si>
  <si>
    <t>65,82</t>
  </si>
  <si>
    <t>66,22</t>
  </si>
  <si>
    <t>66,63</t>
  </si>
  <si>
    <t>68,29</t>
  </si>
  <si>
    <t>82,59</t>
  </si>
  <si>
    <t>87,57</t>
  </si>
  <si>
    <t>88,10</t>
  </si>
  <si>
    <t>88,63</t>
  </si>
  <si>
    <t>90,85</t>
  </si>
  <si>
    <t>100,48</t>
  </si>
  <si>
    <t>114,18</t>
  </si>
  <si>
    <t>121,06</t>
  </si>
  <si>
    <t>121,79</t>
  </si>
  <si>
    <t>122,53</t>
  </si>
  <si>
    <t>125,59</t>
  </si>
  <si>
    <t>1101302560165</t>
  </si>
  <si>
    <t>7897473203983</t>
  </si>
  <si>
    <t>52,38</t>
  </si>
  <si>
    <t>55,53</t>
  </si>
  <si>
    <t>55,87</t>
  </si>
  <si>
    <t>56,21</t>
  </si>
  <si>
    <t>57,61</t>
  </si>
  <si>
    <t>63,72</t>
  </si>
  <si>
    <t>72,41</t>
  </si>
  <si>
    <t>76,77</t>
  </si>
  <si>
    <t>77,24</t>
  </si>
  <si>
    <t>77,71</t>
  </si>
  <si>
    <t>79,64</t>
  </si>
  <si>
    <t>96,40</t>
  </si>
  <si>
    <t>102,20</t>
  </si>
  <si>
    <t>102,82</t>
  </si>
  <si>
    <t>103,45</t>
  </si>
  <si>
    <t>106,04</t>
  </si>
  <si>
    <t>117,27</t>
  </si>
  <si>
    <t>133,27</t>
  </si>
  <si>
    <t>141,29</t>
  </si>
  <si>
    <t>142,14</t>
  </si>
  <si>
    <t>143,01</t>
  </si>
  <si>
    <t>146,59</t>
  </si>
  <si>
    <t>1101302600019</t>
  </si>
  <si>
    <t>7897473204331</t>
  </si>
  <si>
    <t>21,32</t>
  </si>
  <si>
    <t>27,60</t>
  </si>
  <si>
    <t>25,69</t>
  </si>
  <si>
    <t>29,72</t>
  </si>
  <si>
    <t>25,84</t>
  </si>
  <si>
    <t>29,92</t>
  </si>
  <si>
    <t>26,00</t>
  </si>
  <si>
    <t>30,79</t>
  </si>
  <si>
    <t>32,03</t>
  </si>
  <si>
    <t>36,87</t>
  </si>
  <si>
    <t>39,33</t>
  </si>
  <si>
    <t>35,51</t>
  </si>
  <si>
    <t>39,61</t>
  </si>
  <si>
    <t>35,72</t>
  </si>
  <si>
    <t>35,94</t>
  </si>
  <si>
    <t>40,98</t>
  </si>
  <si>
    <t>1101302640037</t>
  </si>
  <si>
    <t>7897473204270</t>
  </si>
  <si>
    <t>D10B0 - ANTIACNEICOS SISTÊMICOS</t>
  </si>
  <si>
    <t>43,99</t>
  </si>
  <si>
    <t>56,94</t>
  </si>
  <si>
    <t>60,88</t>
  </si>
  <si>
    <t>53,00</t>
  </si>
  <si>
    <t>61,31</t>
  </si>
  <si>
    <t>53,32</t>
  </si>
  <si>
    <t>61,74</t>
  </si>
  <si>
    <t>53,65</t>
  </si>
  <si>
    <t>63,53</t>
  </si>
  <si>
    <t>66,09</t>
  </si>
  <si>
    <t>76,06</t>
  </si>
  <si>
    <t>81,15</t>
  </si>
  <si>
    <t>73,27</t>
  </si>
  <si>
    <t>81,70</t>
  </si>
  <si>
    <t>73,71</t>
  </si>
  <si>
    <t>82,26</t>
  </si>
  <si>
    <t>74,17</t>
  </si>
  <si>
    <t>84,56</t>
  </si>
  <si>
    <t>1101302660021</t>
  </si>
  <si>
    <t>7897473205772</t>
  </si>
  <si>
    <t>19,51</t>
  </si>
  <si>
    <t>25,25</t>
  </si>
  <si>
    <t>27,00</t>
  </si>
  <si>
    <t>23,50</t>
  </si>
  <si>
    <t>27,19</t>
  </si>
  <si>
    <t>23,65</t>
  </si>
  <si>
    <t>27,38</t>
  </si>
  <si>
    <t>23,79</t>
  </si>
  <si>
    <t>28,17</t>
  </si>
  <si>
    <t>29,31</t>
  </si>
  <si>
    <t>33,73</t>
  </si>
  <si>
    <t>35,99</t>
  </si>
  <si>
    <t>32,49</t>
  </si>
  <si>
    <t>36,23</t>
  </si>
  <si>
    <t>32,69</t>
  </si>
  <si>
    <t>36,48</t>
  </si>
  <si>
    <t>32,89</t>
  </si>
  <si>
    <t>37,50</t>
  </si>
  <si>
    <t>1101302870016</t>
  </si>
  <si>
    <t>7897473207004</t>
  </si>
  <si>
    <t>50 MCG SUS SPR NAS CT FR SPR PLAS PEAD OPC X 60 ACIONAMENTOS</t>
  </si>
  <si>
    <t>22,98</t>
  </si>
  <si>
    <t>26,11</t>
  </si>
  <si>
    <t>27,69</t>
  </si>
  <si>
    <t>27,85</t>
  </si>
  <si>
    <t>28,02</t>
  </si>
  <si>
    <t>28,73</t>
  </si>
  <si>
    <t>31,77</t>
  </si>
  <si>
    <t>36,10</t>
  </si>
  <si>
    <t>38,28</t>
  </si>
  <si>
    <t>38,50</t>
  </si>
  <si>
    <t>38,74</t>
  </si>
  <si>
    <t>39,72</t>
  </si>
  <si>
    <t>1101302870024</t>
  </si>
  <si>
    <t>7897473207011</t>
  </si>
  <si>
    <t>50 MCG SUS SPR NAS CT FR SPR PLAS PEAD OPC X 120 ACIONAMENTOS</t>
  </si>
  <si>
    <t>34,93</t>
  </si>
  <si>
    <t>42,08</t>
  </si>
  <si>
    <t>42,34</t>
  </si>
  <si>
    <t>42,60</t>
  </si>
  <si>
    <t>48,29</t>
  </si>
  <si>
    <t>54,87</t>
  </si>
  <si>
    <t>58,53</t>
  </si>
  <si>
    <t>58,89</t>
  </si>
  <si>
    <t>60,36</t>
  </si>
  <si>
    <t>PMVG 0%</t>
  </si>
  <si>
    <t>PMVG 12%</t>
  </si>
  <si>
    <t>PMVG 17%</t>
  </si>
  <si>
    <t>PMVG 17% ALC</t>
  </si>
  <si>
    <t>PMVG 17,5%</t>
  </si>
  <si>
    <t>PMVG 17,5% ALC</t>
  </si>
  <si>
    <t>PMVG 18%</t>
  </si>
  <si>
    <t>PMVG 18% ALC</t>
  </si>
  <si>
    <t>PMVG 20%</t>
  </si>
  <si>
    <t>RELAXANTE MUSCULAR DE AÇÃO CENTRAL</t>
  </si>
  <si>
    <t>23,12</t>
  </si>
  <si>
    <t>30,88</t>
  </si>
  <si>
    <t>18,48</t>
  </si>
  <si>
    <t>26,72</t>
  </si>
  <si>
    <t>35,69</t>
  </si>
  <si>
    <t>21,35</t>
  </si>
  <si>
    <t>28,57</t>
  </si>
  <si>
    <t>38,08</t>
  </si>
  <si>
    <t>22,83</t>
  </si>
  <si>
    <t>24,87</t>
  </si>
  <si>
    <t>34,38</t>
  </si>
  <si>
    <t>28,77</t>
  </si>
  <si>
    <t>38,34</t>
  </si>
  <si>
    <t>22,99</t>
  </si>
  <si>
    <t>25,02</t>
  </si>
  <si>
    <t>34,59</t>
  </si>
  <si>
    <t>28,97</t>
  </si>
  <si>
    <t>38,60</t>
  </si>
  <si>
    <t>23,15</t>
  </si>
  <si>
    <t>25,17</t>
  </si>
  <si>
    <t>34,80</t>
  </si>
  <si>
    <t>29,81</t>
  </si>
  <si>
    <t>39,68</t>
  </si>
  <si>
    <t>23,82</t>
  </si>
  <si>
    <t>9,25</t>
  </si>
  <si>
    <t>12,36</t>
  </si>
  <si>
    <t>7,39</t>
  </si>
  <si>
    <t>10,69</t>
  </si>
  <si>
    <t>14,28</t>
  </si>
  <si>
    <t>8,54</t>
  </si>
  <si>
    <t>11,43</t>
  </si>
  <si>
    <t>15,24</t>
  </si>
  <si>
    <t>9,13</t>
  </si>
  <si>
    <t>9,95</t>
  </si>
  <si>
    <t>13,76</t>
  </si>
  <si>
    <t>7,95</t>
  </si>
  <si>
    <t>11,51</t>
  </si>
  <si>
    <t>15,34</t>
  </si>
  <si>
    <t>9,20</t>
  </si>
  <si>
    <t>10,01</t>
  </si>
  <si>
    <t>13,84</t>
  </si>
  <si>
    <t>11,59</t>
  </si>
  <si>
    <t>15,44</t>
  </si>
  <si>
    <t>9,26</t>
  </si>
  <si>
    <t>10,07</t>
  </si>
  <si>
    <t>13,92</t>
  </si>
  <si>
    <t>8,05</t>
  </si>
  <si>
    <t>15,88</t>
  </si>
  <si>
    <t>9,53</t>
  </si>
  <si>
    <t>1</t>
  </si>
  <si>
    <t>TRICOMONICIDAS TÓPICOS</t>
  </si>
  <si>
    <t>53,95</t>
  </si>
  <si>
    <t>72,07</t>
  </si>
  <si>
    <t>43,11</t>
  </si>
  <si>
    <t>62,34</t>
  </si>
  <si>
    <t>83,27</t>
  </si>
  <si>
    <t>49,82</t>
  </si>
  <si>
    <t>66,67</t>
  </si>
  <si>
    <t>88,87</t>
  </si>
  <si>
    <t>53,28</t>
  </si>
  <si>
    <t>58,04</t>
  </si>
  <si>
    <t>80,24</t>
  </si>
  <si>
    <t>46,38</t>
  </si>
  <si>
    <t>67,13</t>
  </si>
  <si>
    <t>89,46</t>
  </si>
  <si>
    <t>53,64</t>
  </si>
  <si>
    <t>58,39</t>
  </si>
  <si>
    <t>80,72</t>
  </si>
  <si>
    <t>46,66</t>
  </si>
  <si>
    <t>67,61</t>
  </si>
  <si>
    <t>90,08</t>
  </si>
  <si>
    <t>54,03</t>
  </si>
  <si>
    <t>58,74</t>
  </si>
  <si>
    <t>81,20</t>
  </si>
  <si>
    <t>46,94</t>
  </si>
  <si>
    <t>69,56</t>
  </si>
  <si>
    <t>92,59</t>
  </si>
  <si>
    <t>55,59</t>
  </si>
  <si>
    <t>2</t>
  </si>
  <si>
    <t>CORTICOSTERÓIDES NASAIS SEM ANTIINFECCIOSOS</t>
  </si>
  <si>
    <t>31,69</t>
  </si>
  <si>
    <t>43,81</t>
  </si>
  <si>
    <t>25,32</t>
  </si>
  <si>
    <t>36,01</t>
  </si>
  <si>
    <t>49,78</t>
  </si>
  <si>
    <t>38,18</t>
  </si>
  <si>
    <t>52,78</t>
  </si>
  <si>
    <t>30,51</t>
  </si>
  <si>
    <t>38,41</t>
  </si>
  <si>
    <t>53,10</t>
  </si>
  <si>
    <t>30,69</t>
  </si>
  <si>
    <t>38,65</t>
  </si>
  <si>
    <t>53,43</t>
  </si>
  <si>
    <t>30,89</t>
  </si>
  <si>
    <t>54,76</t>
  </si>
  <si>
    <t>31,65</t>
  </si>
  <si>
    <t>24,44</t>
  </si>
  <si>
    <t>32,65</t>
  </si>
  <si>
    <t>19,53</t>
  </si>
  <si>
    <t>28,24</t>
  </si>
  <si>
    <t>37,72</t>
  </si>
  <si>
    <t>22,57</t>
  </si>
  <si>
    <t>30,20</t>
  </si>
  <si>
    <t>24,13</t>
  </si>
  <si>
    <t>26,29</t>
  </si>
  <si>
    <t>36,34</t>
  </si>
  <si>
    <t>21,01</t>
  </si>
  <si>
    <t>40,52</t>
  </si>
  <si>
    <t>24,30</t>
  </si>
  <si>
    <t>36,57</t>
  </si>
  <si>
    <t>21,14</t>
  </si>
  <si>
    <t>30,63</t>
  </si>
  <si>
    <t>40,81</t>
  </si>
  <si>
    <t>24,48</t>
  </si>
  <si>
    <t>26,61</t>
  </si>
  <si>
    <t>36,79</t>
  </si>
  <si>
    <t>21,26</t>
  </si>
  <si>
    <t>31,51</t>
  </si>
  <si>
    <t>41,94</t>
  </si>
  <si>
    <t>25,18</t>
  </si>
  <si>
    <t>ANTIASMÁTICOS/DPOC AGONISTAS B2 CURTA AÇÃO INALANTE</t>
  </si>
  <si>
    <t>22,02</t>
  </si>
  <si>
    <t>30,44</t>
  </si>
  <si>
    <t>17,60</t>
  </si>
  <si>
    <t>26,53</t>
  </si>
  <si>
    <t>36,68</t>
  </si>
  <si>
    <t>21,20</t>
  </si>
  <si>
    <t>26,69</t>
  </si>
  <si>
    <t>26,85</t>
  </si>
  <si>
    <t>37,12</t>
  </si>
  <si>
    <t>21,46</t>
  </si>
  <si>
    <t>27,53</t>
  </si>
  <si>
    <t>38,06</t>
  </si>
  <si>
    <t>22,00</t>
  </si>
  <si>
    <t>12,43</t>
  </si>
  <si>
    <t>17,18</t>
  </si>
  <si>
    <t>9,93</t>
  </si>
  <si>
    <t>11,29</t>
  </si>
  <si>
    <t>14,98</t>
  </si>
  <si>
    <t>20,71</t>
  </si>
  <si>
    <t>11,97</t>
  </si>
  <si>
    <t>15,07</t>
  </si>
  <si>
    <t>20,83</t>
  </si>
  <si>
    <t>12,04</t>
  </si>
  <si>
    <t>15,16</t>
  </si>
  <si>
    <t>20,96</t>
  </si>
  <si>
    <t>12,11</t>
  </si>
  <si>
    <t>15,54</t>
  </si>
  <si>
    <t>21,48</t>
  </si>
  <si>
    <t>12,42</t>
  </si>
  <si>
    <t>28,27</t>
  </si>
  <si>
    <t>39,08</t>
  </si>
  <si>
    <t>22,59</t>
  </si>
  <si>
    <t>32,13</t>
  </si>
  <si>
    <t>44,42</t>
  </si>
  <si>
    <t>25,68</t>
  </si>
  <si>
    <t>34,06</t>
  </si>
  <si>
    <t>47,09</t>
  </si>
  <si>
    <t>27,22</t>
  </si>
  <si>
    <t>34,27</t>
  </si>
  <si>
    <t>47,38</t>
  </si>
  <si>
    <t>34,48</t>
  </si>
  <si>
    <t>47,67</t>
  </si>
  <si>
    <t>27,55</t>
  </si>
  <si>
    <t>35,34</t>
  </si>
  <si>
    <t>117,50</t>
  </si>
  <si>
    <t>162,44</t>
  </si>
  <si>
    <t>93,89</t>
  </si>
  <si>
    <t>133,52</t>
  </si>
  <si>
    <t>184,58</t>
  </si>
  <si>
    <t>106,70</t>
  </si>
  <si>
    <t>141,57</t>
  </si>
  <si>
    <t>195,71</t>
  </si>
  <si>
    <t>113,13</t>
  </si>
  <si>
    <t>142,42</t>
  </si>
  <si>
    <t>196,89</t>
  </si>
  <si>
    <t>113,81</t>
  </si>
  <si>
    <t>143,29</t>
  </si>
  <si>
    <t>198,09</t>
  </si>
  <si>
    <t>114,50</t>
  </si>
  <si>
    <t>146,88</t>
  </si>
  <si>
    <t>203,05</t>
  </si>
  <si>
    <t>117,37</t>
  </si>
  <si>
    <t>AGENTES ANTINEOPLÁSICOS TAXANOS</t>
  </si>
  <si>
    <t>COMPOSTOS ANTINEOPLÁSICOS DE PLATINA</t>
  </si>
  <si>
    <t>2171,97</t>
  </si>
  <si>
    <t>3002,62</t>
  </si>
  <si>
    <t>1735,62</t>
  </si>
  <si>
    <t>2468,15</t>
  </si>
  <si>
    <t>3412,07</t>
  </si>
  <si>
    <t>1972,30</t>
  </si>
  <si>
    <t>2616,83</t>
  </si>
  <si>
    <t>3617,61</t>
  </si>
  <si>
    <t>2091,11</t>
  </si>
  <si>
    <t>2632,69</t>
  </si>
  <si>
    <t>3639,54</t>
  </si>
  <si>
    <t>2103,78</t>
  </si>
  <si>
    <t>2648,74</t>
  </si>
  <si>
    <t>3661,73</t>
  </si>
  <si>
    <t>2116,61</t>
  </si>
  <si>
    <t>2714,96</t>
  </si>
  <si>
    <t>3753,27</t>
  </si>
  <si>
    <t>2169,52</t>
  </si>
  <si>
    <t>1085,94</t>
  </si>
  <si>
    <t>1501,25</t>
  </si>
  <si>
    <t>867,77</t>
  </si>
  <si>
    <t>1234,02</t>
  </si>
  <si>
    <t>1705,96</t>
  </si>
  <si>
    <t>986,11</t>
  </si>
  <si>
    <t>1308,36</t>
  </si>
  <si>
    <t>1808,73</t>
  </si>
  <si>
    <t>1045,51</t>
  </si>
  <si>
    <t>1316,29</t>
  </si>
  <si>
    <t>1819,69</t>
  </si>
  <si>
    <t>1051,85</t>
  </si>
  <si>
    <t>1324,32</t>
  </si>
  <si>
    <t>1830,79</t>
  </si>
  <si>
    <t>1058,26</t>
  </si>
  <si>
    <t>1357,43</t>
  </si>
  <si>
    <t>1876,57</t>
  </si>
  <si>
    <t>1084,72</t>
  </si>
  <si>
    <t>587,43</t>
  </si>
  <si>
    <t>812,09</t>
  </si>
  <si>
    <t>469,42</t>
  </si>
  <si>
    <t>667,53</t>
  </si>
  <si>
    <t>922,82</t>
  </si>
  <si>
    <t>533,42</t>
  </si>
  <si>
    <t>707,75</t>
  </si>
  <si>
    <t>978,42</t>
  </si>
  <si>
    <t>565,56</t>
  </si>
  <si>
    <t>712,04</t>
  </si>
  <si>
    <t>984,35</t>
  </si>
  <si>
    <t>568,99</t>
  </si>
  <si>
    <t>716,38</t>
  </si>
  <si>
    <t>990,35</t>
  </si>
  <si>
    <t>572,46</t>
  </si>
  <si>
    <t>734,29</t>
  </si>
  <si>
    <t>1015,11</t>
  </si>
  <si>
    <t>586,77</t>
  </si>
  <si>
    <t>2118,35</t>
  </si>
  <si>
    <t>2928,49</t>
  </si>
  <si>
    <t>1692,77</t>
  </si>
  <si>
    <t>2407,22</t>
  </si>
  <si>
    <t>3327,84</t>
  </si>
  <si>
    <t>1923,61</t>
  </si>
  <si>
    <t>2552,23</t>
  </si>
  <si>
    <t>3528,31</t>
  </si>
  <si>
    <t>2039,49</t>
  </si>
  <si>
    <t>2567,70</t>
  </si>
  <si>
    <t>3549,69</t>
  </si>
  <si>
    <t>2051,85</t>
  </si>
  <si>
    <t>2583,35</t>
  </si>
  <si>
    <t>3571,33</t>
  </si>
  <si>
    <t>2064,35</t>
  </si>
  <si>
    <t>2647,94</t>
  </si>
  <si>
    <t>3660,62</t>
  </si>
  <si>
    <t>2115,97</t>
  </si>
  <si>
    <t>36,31</t>
  </si>
  <si>
    <t>48,50</t>
  </si>
  <si>
    <t>29,02</t>
  </si>
  <si>
    <t>41,96</t>
  </si>
  <si>
    <t>56,05</t>
  </si>
  <si>
    <t>33,53</t>
  </si>
  <si>
    <t>44,87</t>
  </si>
  <si>
    <t>59,81</t>
  </si>
  <si>
    <t>35,86</t>
  </si>
  <si>
    <t>39,06</t>
  </si>
  <si>
    <t>54,00</t>
  </si>
  <si>
    <t>31,21</t>
  </si>
  <si>
    <t>45,18</t>
  </si>
  <si>
    <t>60,21</t>
  </si>
  <si>
    <t>39,30</t>
  </si>
  <si>
    <t>54,33</t>
  </si>
  <si>
    <t>31,40</t>
  </si>
  <si>
    <t>45,50</t>
  </si>
  <si>
    <t>60,62</t>
  </si>
  <si>
    <t>39,54</t>
  </si>
  <si>
    <t>54,66</t>
  </si>
  <si>
    <t>31,60</t>
  </si>
  <si>
    <t>46,82</t>
  </si>
  <si>
    <t>62,32</t>
  </si>
  <si>
    <t>37,41</t>
  </si>
  <si>
    <t>24,04</t>
  </si>
  <si>
    <t>26,18</t>
  </si>
  <si>
    <t>30,28</t>
  </si>
  <si>
    <t>40,45</t>
  </si>
  <si>
    <t>24,20</t>
  </si>
  <si>
    <t>34,99</t>
  </si>
  <si>
    <t>27,96</t>
  </si>
  <si>
    <t>37,42</t>
  </si>
  <si>
    <t>49,88</t>
  </si>
  <si>
    <t>29,90</t>
  </si>
  <si>
    <t>32,57</t>
  </si>
  <si>
    <t>45,03</t>
  </si>
  <si>
    <t>37,68</t>
  </si>
  <si>
    <t>50,21</t>
  </si>
  <si>
    <t>30,11</t>
  </si>
  <si>
    <t>32,77</t>
  </si>
  <si>
    <t>45,30</t>
  </si>
  <si>
    <t>50,55</t>
  </si>
  <si>
    <t>30,32</t>
  </si>
  <si>
    <t>32,97</t>
  </si>
  <si>
    <t>45,58</t>
  </si>
  <si>
    <t>26,35</t>
  </si>
  <si>
    <t>39,04</t>
  </si>
  <si>
    <t>51,96</t>
  </si>
  <si>
    <t>31,20</t>
  </si>
  <si>
    <t>33,03</t>
  </si>
  <si>
    <t>45,66</t>
  </si>
  <si>
    <t>26,39</t>
  </si>
  <si>
    <t>37,53</t>
  </si>
  <si>
    <t>51,88</t>
  </si>
  <si>
    <t>29,99</t>
  </si>
  <si>
    <t>39,80</t>
  </si>
  <si>
    <t>55,02</t>
  </si>
  <si>
    <t>31,80</t>
  </si>
  <si>
    <t>40,04</t>
  </si>
  <si>
    <t>55,35</t>
  </si>
  <si>
    <t>40,28</t>
  </si>
  <si>
    <t>55,68</t>
  </si>
  <si>
    <t>32,19</t>
  </si>
  <si>
    <t>41,29</t>
  </si>
  <si>
    <t>57,08</t>
  </si>
  <si>
    <t>32,99</t>
  </si>
  <si>
    <t>40,80</t>
  </si>
  <si>
    <t>56,40</t>
  </si>
  <si>
    <t>32,60</t>
  </si>
  <si>
    <t>46,36</t>
  </si>
  <si>
    <t>64,09</t>
  </si>
  <si>
    <t>37,05</t>
  </si>
  <si>
    <t>49,16</t>
  </si>
  <si>
    <t>67,96</t>
  </si>
  <si>
    <t>49,45</t>
  </si>
  <si>
    <t>68,36</t>
  </si>
  <si>
    <t>49,76</t>
  </si>
  <si>
    <t>39,76</t>
  </si>
  <si>
    <t>51,00</t>
  </si>
  <si>
    <t>70,50</t>
  </si>
  <si>
    <t>40,75</t>
  </si>
  <si>
    <t>75,03</t>
  </si>
  <si>
    <t>103,72</t>
  </si>
  <si>
    <t>59,96</t>
  </si>
  <si>
    <t>85,26</t>
  </si>
  <si>
    <t>117,87</t>
  </si>
  <si>
    <t>68,13</t>
  </si>
  <si>
    <t>90,40</t>
  </si>
  <si>
    <t>124,97</t>
  </si>
  <si>
    <t>72,24</t>
  </si>
  <si>
    <t>90,95</t>
  </si>
  <si>
    <t>125,73</t>
  </si>
  <si>
    <t>91,50</t>
  </si>
  <si>
    <t>126,49</t>
  </si>
  <si>
    <t>93,79</t>
  </si>
  <si>
    <t>129,66</t>
  </si>
  <si>
    <t>74,95</t>
  </si>
  <si>
    <t>47,58</t>
  </si>
  <si>
    <t>65,78</t>
  </si>
  <si>
    <t>38,02</t>
  </si>
  <si>
    <t>54,07</t>
  </si>
  <si>
    <t>74,75</t>
  </si>
  <si>
    <t>43,21</t>
  </si>
  <si>
    <t>57,33</t>
  </si>
  <si>
    <t>79,26</t>
  </si>
  <si>
    <t>45,81</t>
  </si>
  <si>
    <t>57,67</t>
  </si>
  <si>
    <t>79,73</t>
  </si>
  <si>
    <t>46,08</t>
  </si>
  <si>
    <t>58,02</t>
  </si>
  <si>
    <t>80,21</t>
  </si>
  <si>
    <t>59,48</t>
  </si>
  <si>
    <t>82,23</t>
  </si>
  <si>
    <t>47,53</t>
  </si>
  <si>
    <t>69,98</t>
  </si>
  <si>
    <t>99,51</t>
  </si>
  <si>
    <t>137,57</t>
  </si>
  <si>
    <t>79,52</t>
  </si>
  <si>
    <t>105,51</t>
  </si>
  <si>
    <t>145,86</t>
  </si>
  <si>
    <t>84,31</t>
  </si>
  <si>
    <t>106,15</t>
  </si>
  <si>
    <t>146,75</t>
  </si>
  <si>
    <t>84,82</t>
  </si>
  <si>
    <t>106,79</t>
  </si>
  <si>
    <t>147,63</t>
  </si>
  <si>
    <t>85,34</t>
  </si>
  <si>
    <t>109,46</t>
  </si>
  <si>
    <t>151,32</t>
  </si>
  <si>
    <t>87,47</t>
  </si>
  <si>
    <t>25,12</t>
  </si>
  <si>
    <t>33,55</t>
  </si>
  <si>
    <t>20,07</t>
  </si>
  <si>
    <t>29,03</t>
  </si>
  <si>
    <t>38,78</t>
  </si>
  <si>
    <t>23,20</t>
  </si>
  <si>
    <t>31,04</t>
  </si>
  <si>
    <t>41,37</t>
  </si>
  <si>
    <t>24,80</t>
  </si>
  <si>
    <t>27,02</t>
  </si>
  <si>
    <t>37,35</t>
  </si>
  <si>
    <t>21,59</t>
  </si>
  <si>
    <t>31,26</t>
  </si>
  <si>
    <t>41,66</t>
  </si>
  <si>
    <t>24,98</t>
  </si>
  <si>
    <t>21,73</t>
  </si>
  <si>
    <t>31,48</t>
  </si>
  <si>
    <t>25,16</t>
  </si>
  <si>
    <t>27,35</t>
  </si>
  <si>
    <t>37,81</t>
  </si>
  <si>
    <t>21,86</t>
  </si>
  <si>
    <t>32,39</t>
  </si>
  <si>
    <t>25,88</t>
  </si>
  <si>
    <t>51,35</t>
  </si>
  <si>
    <t>68,59</t>
  </si>
  <si>
    <t>41,03</t>
  </si>
  <si>
    <t>59,34</t>
  </si>
  <si>
    <t>79,27</t>
  </si>
  <si>
    <t>47,42</t>
  </si>
  <si>
    <t>63,45</t>
  </si>
  <si>
    <t>84,57</t>
  </si>
  <si>
    <t>50,70</t>
  </si>
  <si>
    <t>55,24</t>
  </si>
  <si>
    <t>76,37</t>
  </si>
  <si>
    <t>44,14</t>
  </si>
  <si>
    <t>63,90</t>
  </si>
  <si>
    <t>85,15</t>
  </si>
  <si>
    <t>51,06</t>
  </si>
  <si>
    <t>55,57</t>
  </si>
  <si>
    <t>76,82</t>
  </si>
  <si>
    <t>44,41</t>
  </si>
  <si>
    <t>64,35</t>
  </si>
  <si>
    <t>85,73</t>
  </si>
  <si>
    <t>51,42</t>
  </si>
  <si>
    <t>55,91</t>
  </si>
  <si>
    <t>77,29</t>
  </si>
  <si>
    <t>44,68</t>
  </si>
  <si>
    <t>66,21</t>
  </si>
  <si>
    <t>88,13</t>
  </si>
  <si>
    <t>52,91</t>
  </si>
  <si>
    <t>22,77</t>
  </si>
  <si>
    <t>30,42</t>
  </si>
  <si>
    <t>18,20</t>
  </si>
  <si>
    <t>26,31</t>
  </si>
  <si>
    <t>35,14</t>
  </si>
  <si>
    <t>21,02</t>
  </si>
  <si>
    <t>28,14</t>
  </si>
  <si>
    <t>37,51</t>
  </si>
  <si>
    <t>22,49</t>
  </si>
  <si>
    <t>24,49</t>
  </si>
  <si>
    <t>33,86</t>
  </si>
  <si>
    <t>19,57</t>
  </si>
  <si>
    <t>28,33</t>
  </si>
  <si>
    <t>37,75</t>
  </si>
  <si>
    <t>22,64</t>
  </si>
  <si>
    <t>24,64</t>
  </si>
  <si>
    <t>19,69</t>
  </si>
  <si>
    <t>28,53</t>
  </si>
  <si>
    <t>22,80</t>
  </si>
  <si>
    <t>24,79</t>
  </si>
  <si>
    <t>19,81</t>
  </si>
  <si>
    <t>29,36</t>
  </si>
  <si>
    <t>23,46</t>
  </si>
  <si>
    <t>13,26</t>
  </si>
  <si>
    <t>7,94</t>
  </si>
  <si>
    <t>11,47</t>
  </si>
  <si>
    <t>15,32</t>
  </si>
  <si>
    <t>9,17</t>
  </si>
  <si>
    <t>12,27</t>
  </si>
  <si>
    <t>16,35</t>
  </si>
  <si>
    <t>9,80</t>
  </si>
  <si>
    <t>10,68</t>
  </si>
  <si>
    <t>8,53</t>
  </si>
  <si>
    <t>16,47</t>
  </si>
  <si>
    <t>9,88</t>
  </si>
  <si>
    <t>10,75</t>
  </si>
  <si>
    <t>8,59</t>
  </si>
  <si>
    <t>12,44</t>
  </si>
  <si>
    <t>16,57</t>
  </si>
  <si>
    <t>9,94</t>
  </si>
  <si>
    <t>10,81</t>
  </si>
  <si>
    <t>14,94</t>
  </si>
  <si>
    <t>8,64</t>
  </si>
  <si>
    <t>12,80</t>
  </si>
  <si>
    <t>17,04</t>
  </si>
  <si>
    <t>10,23</t>
  </si>
  <si>
    <t>95,60</t>
  </si>
  <si>
    <t>127,70</t>
  </si>
  <si>
    <t>76,39</t>
  </si>
  <si>
    <t>110,47</t>
  </si>
  <si>
    <t>147,56</t>
  </si>
  <si>
    <t>88,28</t>
  </si>
  <si>
    <t>118,14</t>
  </si>
  <si>
    <t>157,47</t>
  </si>
  <si>
    <t>94,41</t>
  </si>
  <si>
    <t>102,84</t>
  </si>
  <si>
    <t>142,17</t>
  </si>
  <si>
    <t>82,18</t>
  </si>
  <si>
    <t>118,96</t>
  </si>
  <si>
    <t>158,53</t>
  </si>
  <si>
    <t>95,06</t>
  </si>
  <si>
    <t>103,46</t>
  </si>
  <si>
    <t>143,03</t>
  </si>
  <si>
    <t>82,67</t>
  </si>
  <si>
    <t>119,80</t>
  </si>
  <si>
    <t>159,61</t>
  </si>
  <si>
    <t>95,73</t>
  </si>
  <si>
    <t>104,09</t>
  </si>
  <si>
    <t>143,90</t>
  </si>
  <si>
    <t>83,18</t>
  </si>
  <si>
    <t>123,27</t>
  </si>
  <si>
    <t>164,08</t>
  </si>
  <si>
    <t>98,51</t>
  </si>
  <si>
    <t>174,20</t>
  </si>
  <si>
    <t>232,69</t>
  </si>
  <si>
    <t>139,20</t>
  </si>
  <si>
    <t>201,30</t>
  </si>
  <si>
    <t>268,89</t>
  </si>
  <si>
    <t>160,86</t>
  </si>
  <si>
    <t>215,26</t>
  </si>
  <si>
    <t>286,93</t>
  </si>
  <si>
    <t>172,01</t>
  </si>
  <si>
    <t>187,39</t>
  </si>
  <si>
    <t>259,06</t>
  </si>
  <si>
    <t>149,74</t>
  </si>
  <si>
    <t>216,77</t>
  </si>
  <si>
    <t>288,87</t>
  </si>
  <si>
    <t>173,22</t>
  </si>
  <si>
    <t>188,53</t>
  </si>
  <si>
    <t>260,63</t>
  </si>
  <si>
    <t>150,65</t>
  </si>
  <si>
    <t>218,29</t>
  </si>
  <si>
    <t>290,83</t>
  </si>
  <si>
    <t>174,44</t>
  </si>
  <si>
    <t>189,68</t>
  </si>
  <si>
    <t>262,22</t>
  </si>
  <si>
    <t>151,57</t>
  </si>
  <si>
    <t>224,61</t>
  </si>
  <si>
    <t>298,96</t>
  </si>
  <si>
    <t>179,49</t>
  </si>
  <si>
    <t>1291,66</t>
  </si>
  <si>
    <t>1785,64</t>
  </si>
  <si>
    <t>1032,17</t>
  </si>
  <si>
    <t>1467,80</t>
  </si>
  <si>
    <t>2029,15</t>
  </si>
  <si>
    <t>1172,92</t>
  </si>
  <si>
    <t>1556,22</t>
  </si>
  <si>
    <t>2151,38</t>
  </si>
  <si>
    <t>1243,58</t>
  </si>
  <si>
    <t>1565,65</t>
  </si>
  <si>
    <t>2164,42</t>
  </si>
  <si>
    <t>1251,11</t>
  </si>
  <si>
    <t>1575,19</t>
  </si>
  <si>
    <t>2177,61</t>
  </si>
  <si>
    <t>1258,73</t>
  </si>
  <si>
    <t>1614,58</t>
  </si>
  <si>
    <t>2232,06</t>
  </si>
  <si>
    <t>1290,21</t>
  </si>
  <si>
    <t>6458,33</t>
  </si>
  <si>
    <t>8928,26</t>
  </si>
  <si>
    <t>5160,85</t>
  </si>
  <si>
    <t>7339,01</t>
  </si>
  <si>
    <t>10145,75</t>
  </si>
  <si>
    <t>5864,60</t>
  </si>
  <si>
    <t>7781,12</t>
  </si>
  <si>
    <t>10756,94</t>
  </si>
  <si>
    <t>6217,89</t>
  </si>
  <si>
    <t>7828,28</t>
  </si>
  <si>
    <t>10822,14</t>
  </si>
  <si>
    <t>6255,58</t>
  </si>
  <si>
    <t>7876,01</t>
  </si>
  <si>
    <t>10888,12</t>
  </si>
  <si>
    <t>6293,72</t>
  </si>
  <si>
    <t>8072,91</t>
  </si>
  <si>
    <t>11160,32</t>
  </si>
  <si>
    <t>6451,06</t>
  </si>
  <si>
    <t>839,45</t>
  </si>
  <si>
    <t>1160,49</t>
  </si>
  <si>
    <t>670,80</t>
  </si>
  <si>
    <t>953,92</t>
  </si>
  <si>
    <t>1318,74</t>
  </si>
  <si>
    <t>762,28</t>
  </si>
  <si>
    <t>1011,39</t>
  </si>
  <si>
    <t>1398,19</t>
  </si>
  <si>
    <t>808,20</t>
  </si>
  <si>
    <t>1017,51</t>
  </si>
  <si>
    <t>1406,65</t>
  </si>
  <si>
    <t>813,09</t>
  </si>
  <si>
    <t>1023,72</t>
  </si>
  <si>
    <t>1415,23</t>
  </si>
  <si>
    <t>818,05</t>
  </si>
  <si>
    <t>1049,31</t>
  </si>
  <si>
    <t>1450,61</t>
  </si>
  <si>
    <t>838,50</t>
  </si>
  <si>
    <t>4197,91</t>
  </si>
  <si>
    <t>5803,36</t>
  </si>
  <si>
    <t>3354,55</t>
  </si>
  <si>
    <t>4770,35</t>
  </si>
  <si>
    <t>6594,73</t>
  </si>
  <si>
    <t>3811,99</t>
  </si>
  <si>
    <t>5057,72</t>
  </si>
  <si>
    <t>6992,00</t>
  </si>
  <si>
    <t>4041,62</t>
  </si>
  <si>
    <t>5088,37</t>
  </si>
  <si>
    <t>7034,37</t>
  </si>
  <si>
    <t>4066,12</t>
  </si>
  <si>
    <t>5119,40</t>
  </si>
  <si>
    <t>7077,27</t>
  </si>
  <si>
    <t>4090,91</t>
  </si>
  <si>
    <t>5247,39</t>
  </si>
  <si>
    <t>7254,21</t>
  </si>
  <si>
    <t>4193,19</t>
  </si>
  <si>
    <t>Cedur</t>
  </si>
  <si>
    <t>FIBRATOS</t>
  </si>
  <si>
    <t>91,51</t>
  </si>
  <si>
    <t>126,51</t>
  </si>
  <si>
    <t>73,13</t>
  </si>
  <si>
    <t>103,99</t>
  </si>
  <si>
    <t>143,76</t>
  </si>
  <si>
    <t>83,10</t>
  </si>
  <si>
    <t>110,25</t>
  </si>
  <si>
    <t>152,41</t>
  </si>
  <si>
    <t>110,92</t>
  </si>
  <si>
    <t>153,34</t>
  </si>
  <si>
    <t>88,64</t>
  </si>
  <si>
    <t>111,60</t>
  </si>
  <si>
    <t>154,28</t>
  </si>
  <si>
    <t>89,18</t>
  </si>
  <si>
    <t>114,39</t>
  </si>
  <si>
    <t>158,14</t>
  </si>
  <si>
    <t>91,41</t>
  </si>
  <si>
    <t>ANTIPSORÍASE SISTÊMICOS</t>
  </si>
  <si>
    <t>962,90</t>
  </si>
  <si>
    <t>1331,15</t>
  </si>
  <si>
    <t>769,45</t>
  </si>
  <si>
    <t>1094,20</t>
  </si>
  <si>
    <t>1512,67</t>
  </si>
  <si>
    <t>874,38</t>
  </si>
  <si>
    <t>1160,12</t>
  </si>
  <si>
    <t>1603,80</t>
  </si>
  <si>
    <t>927,05</t>
  </si>
  <si>
    <t>1167,15</t>
  </si>
  <si>
    <t>1613,52</t>
  </si>
  <si>
    <t>932,67</t>
  </si>
  <si>
    <t>1174,27</t>
  </si>
  <si>
    <t>1623,36</t>
  </si>
  <si>
    <t>938,36</t>
  </si>
  <si>
    <t>1203,63</t>
  </si>
  <si>
    <t>1663,95</t>
  </si>
  <si>
    <t>961,82</t>
  </si>
  <si>
    <t>36,38</t>
  </si>
  <si>
    <t>48,60</t>
  </si>
  <si>
    <t>29,07</t>
  </si>
  <si>
    <t>56,16</t>
  </si>
  <si>
    <t>33,59</t>
  </si>
  <si>
    <t>44,96</t>
  </si>
  <si>
    <t>59,93</t>
  </si>
  <si>
    <t>35,93</t>
  </si>
  <si>
    <t>39,14</t>
  </si>
  <si>
    <t>54,11</t>
  </si>
  <si>
    <t>31,28</t>
  </si>
  <si>
    <t>60,33</t>
  </si>
  <si>
    <t>36,18</t>
  </si>
  <si>
    <t>39,37</t>
  </si>
  <si>
    <t>54,43</t>
  </si>
  <si>
    <t>45,59</t>
  </si>
  <si>
    <t>60,74</t>
  </si>
  <si>
    <t>36,43</t>
  </si>
  <si>
    <t>46,91</t>
  </si>
  <si>
    <t>62,44</t>
  </si>
  <si>
    <t>37,49</t>
  </si>
  <si>
    <t>33,30</t>
  </si>
  <si>
    <t>44,48</t>
  </si>
  <si>
    <t>38,48</t>
  </si>
  <si>
    <t>51,40</t>
  </si>
  <si>
    <t>30,75</t>
  </si>
  <si>
    <t>41,15</t>
  </si>
  <si>
    <t>54,85</t>
  </si>
  <si>
    <t>32,88</t>
  </si>
  <si>
    <t>35,82</t>
  </si>
  <si>
    <t>49,52</t>
  </si>
  <si>
    <t>28,62</t>
  </si>
  <si>
    <t>41,44</t>
  </si>
  <si>
    <t>55,22</t>
  </si>
  <si>
    <t>33,11</t>
  </si>
  <si>
    <t>36,04</t>
  </si>
  <si>
    <t>41,73</t>
  </si>
  <si>
    <t>55,60</t>
  </si>
  <si>
    <t>33,35</t>
  </si>
  <si>
    <t>36,26</t>
  </si>
  <si>
    <t>50,13</t>
  </si>
  <si>
    <t>42,94</t>
  </si>
  <si>
    <t>57,15</t>
  </si>
  <si>
    <t>34,31</t>
  </si>
  <si>
    <t>66,61</t>
  </si>
  <si>
    <t>88,98</t>
  </si>
  <si>
    <t>53,23</t>
  </si>
  <si>
    <t>76,97</t>
  </si>
  <si>
    <t>61,51</t>
  </si>
  <si>
    <t>82,31</t>
  </si>
  <si>
    <t>109,71</t>
  </si>
  <si>
    <t>65,77</t>
  </si>
  <si>
    <t>71,65</t>
  </si>
  <si>
    <t>99,05</t>
  </si>
  <si>
    <t>57,26</t>
  </si>
  <si>
    <t>82,89</t>
  </si>
  <si>
    <t>110,46</t>
  </si>
  <si>
    <t>66,24</t>
  </si>
  <si>
    <t>72,09</t>
  </si>
  <si>
    <t>99,66</t>
  </si>
  <si>
    <t>83,47</t>
  </si>
  <si>
    <t>111,21</t>
  </si>
  <si>
    <t>66,70</t>
  </si>
  <si>
    <t>72,53</t>
  </si>
  <si>
    <t>100,27</t>
  </si>
  <si>
    <t>57,96</t>
  </si>
  <si>
    <t>85,89</t>
  </si>
  <si>
    <t>114,32</t>
  </si>
  <si>
    <t>68,63</t>
  </si>
  <si>
    <t>ANTIASMÁTICOS/DPOC CORTICOSTERÓIDES INALANTES</t>
  </si>
  <si>
    <t>33,46</t>
  </si>
  <si>
    <t>46,26</t>
  </si>
  <si>
    <t>26,74</t>
  </si>
  <si>
    <t>52,56</t>
  </si>
  <si>
    <t>30,38</t>
  </si>
  <si>
    <t>40,31</t>
  </si>
  <si>
    <t>55,73</t>
  </si>
  <si>
    <t>32,21</t>
  </si>
  <si>
    <t>40,56</t>
  </si>
  <si>
    <t>56,07</t>
  </si>
  <si>
    <t>41,83</t>
  </si>
  <si>
    <t>57,83</t>
  </si>
  <si>
    <t>33,43</t>
  </si>
  <si>
    <t>AGENTES SISTÊMICOS PARA INFECÇÕES FÚNGICAS</t>
  </si>
  <si>
    <t>2168,09</t>
  </si>
  <si>
    <t>2997,26</t>
  </si>
  <si>
    <t>1732,52</t>
  </si>
  <si>
    <t>2463,74</t>
  </si>
  <si>
    <t>3405,98</t>
  </si>
  <si>
    <t>1968,77</t>
  </si>
  <si>
    <t>2612,16</t>
  </si>
  <si>
    <t>3611,16</t>
  </si>
  <si>
    <t>2087,38</t>
  </si>
  <si>
    <t>2627,99</t>
  </si>
  <si>
    <t>3633,04</t>
  </si>
  <si>
    <t>2100,03</t>
  </si>
  <si>
    <t>2644,01</t>
  </si>
  <si>
    <t>3655,19</t>
  </si>
  <si>
    <t>2112,83</t>
  </si>
  <si>
    <t>2710,11</t>
  </si>
  <si>
    <t>3746,57</t>
  </si>
  <si>
    <t>2165,65</t>
  </si>
  <si>
    <t>Linezolida</t>
  </si>
  <si>
    <t>TODOS OS OUTROS ANTIBIÓTICOS</t>
  </si>
  <si>
    <t>1180,49</t>
  </si>
  <si>
    <t>1631,96</t>
  </si>
  <si>
    <t>943,33</t>
  </si>
  <si>
    <t>1341,47</t>
  </si>
  <si>
    <t>1854,50</t>
  </si>
  <si>
    <t>1071,97</t>
  </si>
  <si>
    <t>1422,28</t>
  </si>
  <si>
    <t>1966,22</t>
  </si>
  <si>
    <t>1136,54</t>
  </si>
  <si>
    <t>1430,90</t>
  </si>
  <si>
    <t>1978,14</t>
  </si>
  <si>
    <t>1143,43</t>
  </si>
  <si>
    <t>1439,62</t>
  </si>
  <si>
    <t>1990,19</t>
  </si>
  <si>
    <t>1150,40</t>
  </si>
  <si>
    <t>1475,61</t>
  </si>
  <si>
    <t>2039,94</t>
  </si>
  <si>
    <t>1179,16</t>
  </si>
  <si>
    <t>575,60</t>
  </si>
  <si>
    <t>795,73</t>
  </si>
  <si>
    <t>459,96</t>
  </si>
  <si>
    <t>654,09</t>
  </si>
  <si>
    <t>904,24</t>
  </si>
  <si>
    <t>522,68</t>
  </si>
  <si>
    <t>693,49</t>
  </si>
  <si>
    <t>958,71</t>
  </si>
  <si>
    <t>554,17</t>
  </si>
  <si>
    <t>697,70</t>
  </si>
  <si>
    <t>964,53</t>
  </si>
  <si>
    <t>557,53</t>
  </si>
  <si>
    <t>701,95</t>
  </si>
  <si>
    <t>970,40</t>
  </si>
  <si>
    <t>560,93</t>
  </si>
  <si>
    <t>719,50</t>
  </si>
  <si>
    <t>994,67</t>
  </si>
  <si>
    <t>574,95</t>
  </si>
  <si>
    <t>2302,39</t>
  </si>
  <si>
    <t>3182,92</t>
  </si>
  <si>
    <t>1839,84</t>
  </si>
  <si>
    <t>2616,35</t>
  </si>
  <si>
    <t>3616,95</t>
  </si>
  <si>
    <t>2090,73</t>
  </si>
  <si>
    <t>2773,96</t>
  </si>
  <si>
    <t>3834,84</t>
  </si>
  <si>
    <t>2216,67</t>
  </si>
  <si>
    <t>2790,78</t>
  </si>
  <si>
    <t>3858,09</t>
  </si>
  <si>
    <t>2230,11</t>
  </si>
  <si>
    <t>2807,79</t>
  </si>
  <si>
    <t>3881,60</t>
  </si>
  <si>
    <t>2243,70</t>
  </si>
  <si>
    <t>2877,99</t>
  </si>
  <si>
    <t>3978,65</t>
  </si>
  <si>
    <t>2299,80</t>
  </si>
  <si>
    <t>ANTI-HISTAMÍNICOS SISTÊMICOS</t>
  </si>
  <si>
    <t>24,34</t>
  </si>
  <si>
    <t>32,51</t>
  </si>
  <si>
    <t>19,45</t>
  </si>
  <si>
    <t>28,13</t>
  </si>
  <si>
    <t>37,58</t>
  </si>
  <si>
    <t>22,48</t>
  </si>
  <si>
    <t>30,08</t>
  </si>
  <si>
    <t>40,09</t>
  </si>
  <si>
    <t>36,19</t>
  </si>
  <si>
    <t>20,92</t>
  </si>
  <si>
    <t>30,29</t>
  </si>
  <si>
    <t>40,37</t>
  </si>
  <si>
    <t>26,34</t>
  </si>
  <si>
    <t>36,41</t>
  </si>
  <si>
    <t>21,05</t>
  </si>
  <si>
    <t>30,50</t>
  </si>
  <si>
    <t>40,64</t>
  </si>
  <si>
    <t>24,37</t>
  </si>
  <si>
    <t>26,50</t>
  </si>
  <si>
    <t>36,63</t>
  </si>
  <si>
    <t>21,18</t>
  </si>
  <si>
    <t>31,38</t>
  </si>
  <si>
    <t>41,77</t>
  </si>
  <si>
    <t>25,08</t>
  </si>
  <si>
    <t>73,01</t>
  </si>
  <si>
    <t>97,53</t>
  </si>
  <si>
    <t>58,34</t>
  </si>
  <si>
    <t>84,37</t>
  </si>
  <si>
    <t>112,70</t>
  </si>
  <si>
    <t>67,42</t>
  </si>
  <si>
    <t>90,22</t>
  </si>
  <si>
    <t>120,26</t>
  </si>
  <si>
    <t>78,54</t>
  </si>
  <si>
    <t>108,58</t>
  </si>
  <si>
    <t>62,76</t>
  </si>
  <si>
    <t>121,07</t>
  </si>
  <si>
    <t>72,60</t>
  </si>
  <si>
    <t>79,02</t>
  </si>
  <si>
    <t>109,24</t>
  </si>
  <si>
    <t>63,14</t>
  </si>
  <si>
    <t>91,49</t>
  </si>
  <si>
    <t>121,89</t>
  </si>
  <si>
    <t>73,11</t>
  </si>
  <si>
    <t>79,50</t>
  </si>
  <si>
    <t>109,90</t>
  </si>
  <si>
    <t>94,14</t>
  </si>
  <si>
    <t>125,30</t>
  </si>
  <si>
    <t>75,23</t>
  </si>
  <si>
    <t>OUTROS PRODUTOS ANTI-INFLAMATÓRIOS NÃO ESTEROIDAIS DERMATOLÓGICOS</t>
  </si>
  <si>
    <t>45,32</t>
  </si>
  <si>
    <t>62,65</t>
  </si>
  <si>
    <t>36,22</t>
  </si>
  <si>
    <t>51,50</t>
  </si>
  <si>
    <t>71,20</t>
  </si>
  <si>
    <t>54,60</t>
  </si>
  <si>
    <t>75,48</t>
  </si>
  <si>
    <t>43,63</t>
  </si>
  <si>
    <t>54,93</t>
  </si>
  <si>
    <t>75,94</t>
  </si>
  <si>
    <t>43,89</t>
  </si>
  <si>
    <t>55,27</t>
  </si>
  <si>
    <t>76,41</t>
  </si>
  <si>
    <t>44,17</t>
  </si>
  <si>
    <t>56,65</t>
  </si>
  <si>
    <t>78,32</t>
  </si>
  <si>
    <t>24,08</t>
  </si>
  <si>
    <t>32,17</t>
  </si>
  <si>
    <t>19,24</t>
  </si>
  <si>
    <t>27,83</t>
  </si>
  <si>
    <t>37,17</t>
  </si>
  <si>
    <t>22,24</t>
  </si>
  <si>
    <t>29,76</t>
  </si>
  <si>
    <t>39,67</t>
  </si>
  <si>
    <t>23,78</t>
  </si>
  <si>
    <t>25,90</t>
  </si>
  <si>
    <t>35,81</t>
  </si>
  <si>
    <t>20,70</t>
  </si>
  <si>
    <t>29,96</t>
  </si>
  <si>
    <t>39,93</t>
  </si>
  <si>
    <t>23,94</t>
  </si>
  <si>
    <t>26,06</t>
  </si>
  <si>
    <t>36,03</t>
  </si>
  <si>
    <t>20,82</t>
  </si>
  <si>
    <t>30,17</t>
  </si>
  <si>
    <t>40,20</t>
  </si>
  <si>
    <t>24,11</t>
  </si>
  <si>
    <t>26,22</t>
  </si>
  <si>
    <t>36,25</t>
  </si>
  <si>
    <t>20,95</t>
  </si>
  <si>
    <t>31,05</t>
  </si>
  <si>
    <t>41,33</t>
  </si>
  <si>
    <t>24,81</t>
  </si>
  <si>
    <t>50,44</t>
  </si>
  <si>
    <t>69,73</t>
  </si>
  <si>
    <t>57,32</t>
  </si>
  <si>
    <t>79,24</t>
  </si>
  <si>
    <t>45,80</t>
  </si>
  <si>
    <t>60,77</t>
  </si>
  <si>
    <t>84,01</t>
  </si>
  <si>
    <t>48,56</t>
  </si>
  <si>
    <t>61,14</t>
  </si>
  <si>
    <t>84,52</t>
  </si>
  <si>
    <t>49,15</t>
  </si>
  <si>
    <t>63,05</t>
  </si>
  <si>
    <t>87,16</t>
  </si>
  <si>
    <t>50,38</t>
  </si>
  <si>
    <t>furoato de mometasona</t>
  </si>
  <si>
    <t>23,95</t>
  </si>
  <si>
    <t>19,14</t>
  </si>
  <si>
    <t>37,63</t>
  </si>
  <si>
    <t>21,75</t>
  </si>
  <si>
    <t>28,86</t>
  </si>
  <si>
    <t>39,90</t>
  </si>
  <si>
    <t>23,06</t>
  </si>
  <si>
    <t>40,13</t>
  </si>
  <si>
    <t>29,21</t>
  </si>
  <si>
    <t>40,38</t>
  </si>
  <si>
    <t>23,34</t>
  </si>
  <si>
    <t>29,94</t>
  </si>
  <si>
    <t>41,39</t>
  </si>
  <si>
    <t>23,93</t>
  </si>
  <si>
    <t>36,40</t>
  </si>
  <si>
    <t>50,32</t>
  </si>
  <si>
    <t>29,09</t>
  </si>
  <si>
    <t>41,36</t>
  </si>
  <si>
    <t>57,18</t>
  </si>
  <si>
    <t>33,05</t>
  </si>
  <si>
    <t>43,86</t>
  </si>
  <si>
    <t>60,63</t>
  </si>
  <si>
    <t>35,05</t>
  </si>
  <si>
    <t>44,12</t>
  </si>
  <si>
    <t>60,99</t>
  </si>
  <si>
    <t>35,26</t>
  </si>
  <si>
    <t>44,39</t>
  </si>
  <si>
    <t>61,37</t>
  </si>
  <si>
    <t>35,47</t>
  </si>
  <si>
    <t>62,90</t>
  </si>
  <si>
    <t>BROMETO DE GLICOPIRRÔNIO</t>
  </si>
  <si>
    <t>56.994.502/0001-30</t>
  </si>
  <si>
    <t>NOVARTIS BIOCIENCIAS S.A</t>
  </si>
  <si>
    <t>526515030080802</t>
  </si>
  <si>
    <t>1006811170025</t>
  </si>
  <si>
    <t>7896261020184</t>
  </si>
  <si>
    <t>SEEBRI</t>
  </si>
  <si>
    <t>50 MCG CAP C/ PÓ INAL CT BL AL/AL X 30 + 1 INALADOR </t>
  </si>
  <si>
    <t>R03K2 - ANTIASMÁTICOS/DPOC ANTICOLINÉRGICOS DE LONGA DURAÇÃO, PUROS, INALANTES</t>
  </si>
  <si>
    <t>117,17</t>
  </si>
  <si>
    <t>131,23</t>
  </si>
  <si>
    <t>151,65</t>
  </si>
  <si>
    <t>162,16</t>
  </si>
  <si>
    <t>141,17</t>
  </si>
  <si>
    <t>163,30</t>
  </si>
  <si>
    <t>142,02</t>
  </si>
  <si>
    <t>164,45</t>
  </si>
  <si>
    <t>142,89</t>
  </si>
  <si>
    <t>169,21</t>
  </si>
  <si>
    <t>176,04</t>
  </si>
  <si>
    <t>202,57</t>
  </si>
  <si>
    <t>216,15</t>
  </si>
  <si>
    <t>195,16</t>
  </si>
  <si>
    <t>217,62</t>
  </si>
  <si>
    <t>196,33</t>
  </si>
  <si>
    <t>219,10</t>
  </si>
  <si>
    <t>197,54</t>
  </si>
  <si>
    <t>225,22</t>
  </si>
  <si>
    <t>BROMETO DE GLICOPIRRÔNIO;MALEATO DE INDACATEROL</t>
  </si>
  <si>
    <t>ULTIBRO</t>
  </si>
  <si>
    <t>R03L2 - ASSOCIAÇÕES DE ANTICOLINÉRGICOS DE LONGA DURAÇÃO COM AGONISTAS-B2 DE LONGA DURAÇÃO, INALANTES</t>
  </si>
  <si>
    <t>526516050086705</t>
  </si>
  <si>
    <t>1006811230028</t>
  </si>
  <si>
    <t>7896261018860</t>
  </si>
  <si>
    <t>110 MCG + 50 MCG CAP DURA PÓ INAL OR CT BL AL AL X 30 + 1 INAL</t>
  </si>
  <si>
    <t>148,30</t>
  </si>
  <si>
    <t>166,10</t>
  </si>
  <si>
    <t>191,94</t>
  </si>
  <si>
    <t>205,25</t>
  </si>
  <si>
    <t>178,68</t>
  </si>
  <si>
    <t>206,69</t>
  </si>
  <si>
    <t>179,76</t>
  </si>
  <si>
    <t>208,14</t>
  </si>
  <si>
    <t>180,86</t>
  </si>
  <si>
    <t>214,17</t>
  </si>
  <si>
    <t>222,82</t>
  </si>
  <si>
    <t>256,39</t>
  </si>
  <si>
    <t>273,58</t>
  </si>
  <si>
    <t>247,01</t>
  </si>
  <si>
    <t>275,44</t>
  </si>
  <si>
    <t>248,51</t>
  </si>
  <si>
    <t>277,31</t>
  </si>
  <si>
    <t>250,03</t>
  </si>
  <si>
    <t>285,07</t>
  </si>
  <si>
    <t>MALEATO DE INDACATEROL</t>
  </si>
  <si>
    <t>ONBRIZE</t>
  </si>
  <si>
    <t>R03A3 - ANTIASMÁTICOS/DPOC AGONISTAS B2 LONGA AÇÃO INALANTE</t>
  </si>
  <si>
    <t>526532301175217</t>
  </si>
  <si>
    <t>1006810730027</t>
  </si>
  <si>
    <t>7896261016385</t>
  </si>
  <si>
    <t>150 MCG CAP PO INAL CT BL AL/AL X 30 + 1 INALADOR</t>
  </si>
  <si>
    <t>84,96</t>
  </si>
  <si>
    <t>102,36</t>
  </si>
  <si>
    <t>102,98</t>
  </si>
  <si>
    <t>103,61</t>
  </si>
  <si>
    <t>106,20</t>
  </si>
  <si>
    <t>117,45</t>
  </si>
  <si>
    <t>133,47</t>
  </si>
  <si>
    <t>141,51</t>
  </si>
  <si>
    <t>142,36</t>
  </si>
  <si>
    <t>143,23</t>
  </si>
  <si>
    <t>146,82</t>
  </si>
  <si>
    <t>526532304115215</t>
  </si>
  <si>
    <t>1006810730061</t>
  </si>
  <si>
    <t>7896261016422</t>
  </si>
  <si>
    <t>300 MCG CAP PO INAL CT BL AL/AL X 30 + 1 INALADOR</t>
  </si>
  <si>
    <t>60.665.981/0001-18</t>
  </si>
  <si>
    <t>UNIÃO QUÍMICA FARMACÊUTICA NACIONAL S/A</t>
  </si>
  <si>
    <t>533019030068807</t>
  </si>
  <si>
    <t>1049714220025</t>
  </si>
  <si>
    <t>7896006216674</t>
  </si>
  <si>
    <t>(150 + 10) MG/ML SOL INJ CT AMP VD AMB X 1 ML + SER + AGU</t>
  </si>
  <si>
    <t>9,78</t>
  </si>
  <si>
    <t>11,11</t>
  </si>
  <si>
    <t>11,78</t>
  </si>
  <si>
    <t>11,85</t>
  </si>
  <si>
    <t>12,22</t>
  </si>
  <si>
    <t>13,52</t>
  </si>
  <si>
    <t>15,36</t>
  </si>
  <si>
    <t>16,29</t>
  </si>
  <si>
    <t>16,38</t>
  </si>
  <si>
    <t>16,89</t>
  </si>
  <si>
    <t xml:space="preserve">SBR069998467100121 </t>
  </si>
  <si>
    <t>SBR069999999241461</t>
  </si>
  <si>
    <t>ONBRIZE 150MCG 30CS</t>
  </si>
  <si>
    <t>SBR069999998241461</t>
  </si>
  <si>
    <t>ONBRIZE 300MCG 30CS</t>
  </si>
  <si>
    <t>SBR069999997241461</t>
  </si>
  <si>
    <t>SEEBRI 50MCG 30CS</t>
  </si>
  <si>
    <t>SBR069999995241461</t>
  </si>
  <si>
    <t>ULTIBRO 0.11/0.05MG 30CS</t>
  </si>
  <si>
    <t>Lib</t>
  </si>
  <si>
    <t>150MCG 30CS</t>
  </si>
  <si>
    <t>300MCG 30CS</t>
  </si>
  <si>
    <t>50MCG 30CS</t>
  </si>
  <si>
    <t>0.11/0.05MG 30CS</t>
  </si>
  <si>
    <t>Preço NET
(BUDGET)</t>
  </si>
  <si>
    <t>Preço NET 
(ICMS apenas)
(Covid-19)</t>
  </si>
  <si>
    <t>Desconto (12%)</t>
  </si>
  <si>
    <t>Preço Lista</t>
  </si>
  <si>
    <t>PREÇO SUGERIDO
CONSUMIDOR</t>
  </si>
  <si>
    <t>PF18</t>
  </si>
  <si>
    <t>demais</t>
  </si>
  <si>
    <t>Nebzmart</t>
  </si>
  <si>
    <t>COPO PARA MEDICAÇÃO</t>
  </si>
  <si>
    <t>ICMS</t>
  </si>
  <si>
    <t>PIS / COFINS</t>
  </si>
  <si>
    <t>Código Interno</t>
  </si>
  <si>
    <t>EAN</t>
  </si>
  <si>
    <t>SBR069998317225761</t>
  </si>
  <si>
    <t>SBR0699983152241AZ</t>
  </si>
  <si>
    <t>SBR069999700050192</t>
  </si>
  <si>
    <t>SBR069997399960115</t>
  </si>
  <si>
    <t>SBR069998467150121</t>
  </si>
  <si>
    <t>SBR069994110030116</t>
  </si>
  <si>
    <t>SBR149995035310658</t>
  </si>
  <si>
    <t>SBR149995036310658</t>
  </si>
  <si>
    <t>SBR069997074060115</t>
  </si>
  <si>
    <t>SBR069998228050111</t>
  </si>
  <si>
    <t>SBR069998755050111</t>
  </si>
  <si>
    <t>CLORIDRATO DE IRINOTECANO TRIIDRATADO</t>
  </si>
  <si>
    <t>61.282.661/0001-41</t>
  </si>
  <si>
    <t>LABORATÓRIO QUÍMICO FARMACÊUTICO BERGAMO LTDA</t>
  </si>
  <si>
    <t>519519120029407</t>
  </si>
  <si>
    <t>1064602160016</t>
  </si>
  <si>
    <t>7898943602695</t>
  </si>
  <si>
    <t>CAMPTRIX</t>
  </si>
  <si>
    <t>20 MG/ML SOL INJ CT FA VD AMB X 2 ML</t>
  </si>
  <si>
    <t>582,50</t>
  </si>
  <si>
    <t>661,93</t>
  </si>
  <si>
    <t>701,81</t>
  </si>
  <si>
    <t>706,06</t>
  </si>
  <si>
    <t>710,37</t>
  </si>
  <si>
    <t>728,12</t>
  </si>
  <si>
    <t>Tarja -(*)</t>
  </si>
  <si>
    <t>519519120029507</t>
  </si>
  <si>
    <t>1064602160024</t>
  </si>
  <si>
    <t>7898943602787</t>
  </si>
  <si>
    <t>20 MG/ML SOL INJ CT 10 FA VD AMB X 2 ML</t>
  </si>
  <si>
    <t>5825,08</t>
  </si>
  <si>
    <t>6619,41</t>
  </si>
  <si>
    <t>7018,17</t>
  </si>
  <si>
    <t>7060,70</t>
  </si>
  <si>
    <t>7103,75</t>
  </si>
  <si>
    <t>7281,35</t>
  </si>
  <si>
    <t>519519120029607</t>
  </si>
  <si>
    <t>1064602160032</t>
  </si>
  <si>
    <t>7898943602794</t>
  </si>
  <si>
    <t>20 MG/ML SOL INJ CT 50 FA VD AMB X 2 ML</t>
  </si>
  <si>
    <t>29125,36</t>
  </si>
  <si>
    <t>33097,01</t>
  </si>
  <si>
    <t>35090,79</t>
  </si>
  <si>
    <t>35303,46</t>
  </si>
  <si>
    <t>35518,73</t>
  </si>
  <si>
    <t>36406,70</t>
  </si>
  <si>
    <t>519519120029707</t>
  </si>
  <si>
    <t>1064602160040</t>
  </si>
  <si>
    <t>7898943602701</t>
  </si>
  <si>
    <t>20 MG/ML SOL INJ CT FA VD AMB X 5 ML</t>
  </si>
  <si>
    <t>1306,65</t>
  </si>
  <si>
    <t>1484,83</t>
  </si>
  <si>
    <t>1574,28</t>
  </si>
  <si>
    <t>1583,82</t>
  </si>
  <si>
    <t>1593,48</t>
  </si>
  <si>
    <t>1633,31</t>
  </si>
  <si>
    <t>519519120029807</t>
  </si>
  <si>
    <t>1064602160059</t>
  </si>
  <si>
    <t>7898943602800</t>
  </si>
  <si>
    <t>20 MG/ML SOL INJ CT 10 FA VD AMB X 5 ML</t>
  </si>
  <si>
    <t>13066,65</t>
  </si>
  <si>
    <t>14848,47</t>
  </si>
  <si>
    <t>15742,95</t>
  </si>
  <si>
    <t>15838,36</t>
  </si>
  <si>
    <t>15934,94</t>
  </si>
  <si>
    <t>16333,31</t>
  </si>
  <si>
    <t>519519120029907</t>
  </si>
  <si>
    <t>1064602160067</t>
  </si>
  <si>
    <t>7898943602817</t>
  </si>
  <si>
    <t>20 MG/ML SOL INJ CT 50 FA VD AMB X 5 ML</t>
  </si>
  <si>
    <t>65333,23</t>
  </si>
  <si>
    <t>74242,33</t>
  </si>
  <si>
    <t>78714,72</t>
  </si>
  <si>
    <t>79191,78</t>
  </si>
  <si>
    <t>79674,66</t>
  </si>
  <si>
    <t>81666,54</t>
  </si>
  <si>
    <t>ICMS 12%</t>
  </si>
  <si>
    <t>ICMS 17%</t>
  </si>
  <si>
    <t>ICMS 17% ALC</t>
  </si>
  <si>
    <t>ICMS 17,5%</t>
  </si>
  <si>
    <t>ICMS 17,5% ALC</t>
  </si>
  <si>
    <t>ICMS 18%</t>
  </si>
  <si>
    <t>ICMS 18% ALC</t>
  </si>
  <si>
    <t>ICMS 20%</t>
  </si>
  <si>
    <t>BU</t>
  </si>
  <si>
    <t>PRINCÍPIO ATIVO</t>
  </si>
  <si>
    <t>HOSPITALAR</t>
  </si>
  <si>
    <t>AKSSUS</t>
  </si>
  <si>
    <t>6 MG/ML SOL INJ CT FA VD TRANS X 16,7 ML</t>
  </si>
  <si>
    <t>SBR066669999150125</t>
  </si>
  <si>
    <t>SBR066669999150122</t>
  </si>
  <si>
    <r>
      <rPr>
        <b/>
        <sz val="10"/>
        <rFont val="Calibri"/>
        <family val="2"/>
        <scheme val="minor"/>
      </rPr>
      <t xml:space="preserve">Vigente a partir de:      </t>
    </r>
    <r>
      <rPr>
        <sz val="10"/>
        <rFont val="Calibri"/>
        <family val="2"/>
        <scheme val="minor"/>
      </rPr>
      <t xml:space="preserve">                        01 de Abril de 2021</t>
    </r>
  </si>
  <si>
    <t>Beclomethasone 200 MG MDI Gx</t>
  </si>
  <si>
    <t>SPRAY CT LT AL X 250 DOSES</t>
  </si>
  <si>
    <t>Beclomethasone 50 MG MDI Gx</t>
  </si>
  <si>
    <t>NEW PRODUCT</t>
  </si>
  <si>
    <t>GLK BGx Momate Nasal Spray 50MCG/120MD 11</t>
  </si>
  <si>
    <t>GLK BGx Momate Nasal Spray 50MCG/60MD</t>
  </si>
  <si>
    <t>SALBUTAMOL MDI</t>
  </si>
  <si>
    <t>ANÁLISE RECURSAL CMED / PREÇO AJUSTADO POR DECISÃO JUDICIAL</t>
  </si>
  <si>
    <t>521920040020007</t>
  </si>
  <si>
    <t>R1A1 - CORTICOSTERÓIDES NASAIS SEM ANTIINFECCIOSOS</t>
  </si>
  <si>
    <t>Tarja Vermelha</t>
  </si>
  <si>
    <t>521920040020107</t>
  </si>
  <si>
    <t>521920110020707</t>
  </si>
  <si>
    <t>MOMATE</t>
  </si>
  <si>
    <t>21,08</t>
  </si>
  <si>
    <t>25,40</t>
  </si>
  <si>
    <t>25,55</t>
  </si>
  <si>
    <t>25,71</t>
  </si>
  <si>
    <t>29,14</t>
  </si>
  <si>
    <t>35,11</t>
  </si>
  <si>
    <t>35,32</t>
  </si>
  <si>
    <t>35,54</t>
  </si>
  <si>
    <t>521920110020807</t>
  </si>
  <si>
    <t>42,15</t>
  </si>
  <si>
    <t>50,78</t>
  </si>
  <si>
    <t>51,09</t>
  </si>
  <si>
    <t>58,27</t>
  </si>
  <si>
    <t>70,20</t>
  </si>
  <si>
    <t>70,63</t>
  </si>
  <si>
    <t>71,06</t>
  </si>
  <si>
    <t>72,84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</si>
</sst>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-* #,##0.000000_-;\-* #,##0.000000_-;_-* &quot;-&quot;??_-;_-@_-"/>
    <numFmt numFmtId="166" formatCode="_(* #,##0_);_(* \(#,##0\);_(* &quot;-&quot;??_);_(@_)"/>
    <numFmt numFmtId="167" formatCode="_(* #,##0.000000_);_(* \(#,##0.000000\);_(* &quot;-&quot;??_);_(@_)"/>
    <numFmt numFmtId="168" formatCode="_-* #,##0.000000_-;\-* #,##0.000000_-;_-* &quot;-&quot;??????_-;_-@_-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rgb="FF1F497D"/>
      <name val="Calibri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9"/>
      <name val="Calibri"/>
      <family val="2"/>
      <scheme val="minor"/>
    </font>
    <font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indexed="8"/>
      <name val="Calibri"/>
      <family val="2"/>
      <scheme val="minor"/>
    </font>
    <font>
      <sz val="11"/>
      <color indexed="58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12"/>
        <bgColor indexed="39"/>
      </patternFill>
    </fill>
  </fills>
  <borders count="40">
    <border>
      <left/>
      <right/>
      <top/>
      <bottom/>
      <diagonal/>
    </border>
    <border>
      <left style="double">
        <color theme="5"/>
      </left>
      <right style="double">
        <color theme="5"/>
      </right>
      <top style="double">
        <color theme="5"/>
      </top>
      <bottom style="double">
        <color theme="5"/>
      </bottom>
      <diagonal/>
    </border>
    <border>
      <left style="double">
        <color theme="5"/>
      </left>
      <right/>
      <top style="double">
        <color theme="5"/>
      </top>
      <bottom style="double">
        <color theme="5"/>
      </bottom>
      <diagonal/>
    </border>
    <border>
      <left/>
      <right/>
      <top style="double">
        <color theme="5"/>
      </top>
      <bottom style="double">
        <color theme="5"/>
      </bottom>
      <diagonal/>
    </border>
    <border>
      <left/>
      <right/>
      <top style="hair">
        <color theme="5"/>
      </top>
      <bottom style="hair">
        <color theme="5"/>
      </bottom>
      <diagonal/>
    </border>
    <border>
      <left/>
      <right/>
      <top/>
      <bottom style="hair">
        <color theme="5"/>
      </bottom>
      <diagonal/>
    </border>
    <border>
      <left/>
      <right/>
      <top/>
      <bottom style="double">
        <color theme="5"/>
      </bottom>
      <diagonal/>
    </border>
    <border>
      <left style="double">
        <color theme="5"/>
      </left>
      <right style="double">
        <color theme="5"/>
      </right>
      <top style="hair">
        <color theme="5"/>
      </top>
      <bottom style="hair">
        <color theme="5"/>
      </bottom>
      <diagonal/>
    </border>
    <border>
      <left style="double">
        <color theme="5"/>
      </left>
      <right style="double">
        <color theme="5"/>
      </right>
      <top/>
      <bottom style="hair">
        <color theme="5"/>
      </bottom>
      <diagonal/>
    </border>
    <border>
      <left style="hair">
        <color theme="5"/>
      </left>
      <right style="double">
        <color theme="5"/>
      </right>
      <top style="double">
        <color theme="5"/>
      </top>
      <bottom style="double">
        <color theme="5"/>
      </bottom>
      <diagonal/>
    </border>
    <border>
      <left style="double">
        <color theme="5"/>
      </left>
      <right style="double">
        <color theme="5"/>
      </right>
      <top style="hair">
        <color theme="5"/>
      </top>
      <bottom style="double">
        <color theme="5"/>
      </bottom>
      <diagonal/>
    </border>
    <border>
      <left style="double">
        <color theme="5"/>
      </left>
      <right/>
      <top/>
      <bottom style="hair">
        <color theme="5"/>
      </bottom>
      <diagonal/>
    </border>
    <border>
      <left style="hair">
        <color theme="5"/>
      </left>
      <right style="double">
        <color theme="5"/>
      </right>
      <top/>
      <bottom style="hair">
        <color theme="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5"/>
      </bottom>
      <diagonal/>
    </border>
    <border>
      <left style="thin">
        <color indexed="64"/>
      </left>
      <right style="thin">
        <color indexed="64"/>
      </right>
      <top/>
      <bottom style="hair">
        <color theme="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double">
        <color theme="5"/>
      </left>
      <right/>
      <top style="hair">
        <color theme="5"/>
      </top>
      <bottom style="hair">
        <color theme="5"/>
      </bottom>
      <diagonal/>
    </border>
    <border>
      <left style="hair">
        <color theme="5"/>
      </left>
      <right style="double">
        <color theme="5"/>
      </right>
      <top style="hair">
        <color theme="5"/>
      </top>
      <bottom style="hair">
        <color theme="5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theme="5"/>
      </bottom>
      <diagonal/>
    </border>
    <border>
      <left style="thin">
        <color indexed="64"/>
      </left>
      <right style="thin">
        <color indexed="64"/>
      </right>
      <top style="hair">
        <color theme="5"/>
      </top>
      <bottom style="hair">
        <color theme="5"/>
      </bottom>
      <diagonal/>
    </border>
    <border>
      <left style="hair">
        <color theme="5"/>
      </left>
      <right/>
      <top style="hair">
        <color theme="5"/>
      </top>
      <bottom style="hair">
        <color theme="5"/>
      </bottom>
      <diagonal/>
    </border>
    <border>
      <left style="double">
        <color theme="5"/>
      </left>
      <right/>
      <top style="hair">
        <color theme="5"/>
      </top>
      <bottom style="double">
        <color rgb="FFC00000"/>
      </bottom>
      <diagonal/>
    </border>
    <border>
      <left style="hair">
        <color theme="5"/>
      </left>
      <right style="double">
        <color theme="5"/>
      </right>
      <top style="hair">
        <color theme="5"/>
      </top>
      <bottom style="double">
        <color rgb="FFC00000"/>
      </bottom>
      <diagonal/>
    </border>
    <border>
      <left style="hair">
        <color theme="5"/>
      </left>
      <right/>
      <top style="hair">
        <color theme="5"/>
      </top>
      <bottom style="double">
        <color rgb="FFC00000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49"/>
      </right>
      <top/>
      <bottom/>
      <diagonal/>
    </border>
  </borders>
  <cellStyleXfs count="19">
    <xf numFmtId="0" fontId="0" fillId="0" borderId="0"/>
    <xf numFmtId="0" fontId="7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2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0" fontId="2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</cellStyleXfs>
  <cellXfs count="261">
    <xf numFmtId="0" fontId="0" fillId="0" borderId="0" xfId="0"/>
    <xf numFmtId="0" fontId="9" fillId="0" borderId="0" xfId="0" applyFont="1" applyBorder="1" applyProtection="1"/>
    <xf numFmtId="0" fontId="10" fillId="0" borderId="0" xfId="0" applyFont="1" applyBorder="1" applyAlignment="1" applyProtection="1">
      <alignment horizontal="right"/>
    </xf>
    <xf numFmtId="0" fontId="9" fillId="0" borderId="0" xfId="0" applyFont="1" applyProtection="1"/>
    <xf numFmtId="0" fontId="10" fillId="4" borderId="3" xfId="0" applyFont="1" applyFill="1" applyBorder="1" applyAlignment="1" applyProtection="1">
      <alignment vertical="center"/>
    </xf>
    <xf numFmtId="0" fontId="10" fillId="4" borderId="3" xfId="0" applyFont="1" applyFill="1" applyBorder="1" applyAlignment="1" applyProtection="1">
      <alignment vertical="center" wrapText="1"/>
    </xf>
    <xf numFmtId="0" fontId="9" fillId="4" borderId="3" xfId="0" applyFont="1" applyFill="1" applyBorder="1" applyAlignment="1" applyProtection="1">
      <alignment vertical="center"/>
    </xf>
    <xf numFmtId="0" fontId="9" fillId="4" borderId="3" xfId="0" applyFont="1" applyFill="1" applyBorder="1" applyAlignment="1" applyProtection="1"/>
    <xf numFmtId="0" fontId="9" fillId="4" borderId="3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Continuous" vertical="distributed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1" fontId="10" fillId="0" borderId="0" xfId="0" applyNumberFormat="1" applyFont="1" applyBorder="1" applyAlignment="1" applyProtection="1">
      <alignment horizontal="center"/>
    </xf>
    <xf numFmtId="0" fontId="10" fillId="0" borderId="7" xfId="1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vertical="center" wrapText="1"/>
    </xf>
    <xf numFmtId="0" fontId="15" fillId="0" borderId="0" xfId="0" applyFont="1" applyProtection="1"/>
    <xf numFmtId="0" fontId="12" fillId="2" borderId="7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1" fontId="9" fillId="3" borderId="7" xfId="0" applyNumberFormat="1" applyFont="1" applyFill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vertical="center" wrapText="1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Continuous" vertical="distributed" wrapText="1"/>
    </xf>
    <xf numFmtId="0" fontId="10" fillId="0" borderId="8" xfId="1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 wrapText="1"/>
    </xf>
    <xf numFmtId="1" fontId="13" fillId="2" borderId="8" xfId="0" applyNumberFormat="1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vertical="center" wrapText="1"/>
    </xf>
    <xf numFmtId="1" fontId="13" fillId="2" borderId="7" xfId="0" applyNumberFormat="1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/>
    </xf>
    <xf numFmtId="0" fontId="12" fillId="2" borderId="8" xfId="0" applyFont="1" applyFill="1" applyBorder="1" applyAlignment="1" applyProtection="1">
      <alignment horizontal="left" vertical="center" wrapText="1"/>
    </xf>
    <xf numFmtId="0" fontId="12" fillId="2" borderId="7" xfId="0" applyFont="1" applyFill="1" applyBorder="1" applyAlignment="1" applyProtection="1">
      <alignment horizontal="left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/>
    </xf>
    <xf numFmtId="0" fontId="10" fillId="0" borderId="1" xfId="3" applyFont="1" applyFill="1" applyBorder="1" applyAlignment="1" applyProtection="1">
      <alignment horizontal="center" vertical="center" wrapText="1"/>
    </xf>
    <xf numFmtId="0" fontId="6" fillId="0" borderId="0" xfId="0" applyFont="1"/>
    <xf numFmtId="0" fontId="6" fillId="0" borderId="13" xfId="0" applyFont="1" applyBorder="1"/>
    <xf numFmtId="0" fontId="18" fillId="0" borderId="13" xfId="0" applyFont="1" applyBorder="1" applyAlignment="1">
      <alignment horizontal="center" vertical="center"/>
    </xf>
    <xf numFmtId="0" fontId="0" fillId="0" borderId="13" xfId="0" applyBorder="1"/>
    <xf numFmtId="10" fontId="18" fillId="0" borderId="13" xfId="0" applyNumberFormat="1" applyFont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10" fontId="0" fillId="0" borderId="13" xfId="5" applyNumberFormat="1" applyFont="1" applyBorder="1"/>
    <xf numFmtId="10" fontId="18" fillId="0" borderId="13" xfId="0" applyNumberFormat="1" applyFont="1" applyBorder="1"/>
    <xf numFmtId="9" fontId="0" fillId="0" borderId="0" xfId="5" applyFont="1"/>
    <xf numFmtId="9" fontId="0" fillId="0" borderId="0" xfId="0" applyNumberFormat="1"/>
    <xf numFmtId="10" fontId="0" fillId="0" borderId="0" xfId="0" applyNumberFormat="1"/>
    <xf numFmtId="165" fontId="9" fillId="0" borderId="0" xfId="0" applyNumberFormat="1" applyFont="1" applyProtection="1"/>
    <xf numFmtId="9" fontId="9" fillId="0" borderId="0" xfId="5" applyFont="1" applyProtection="1"/>
    <xf numFmtId="164" fontId="9" fillId="0" borderId="0" xfId="2" applyFont="1" applyProtection="1"/>
    <xf numFmtId="43" fontId="9" fillId="0" borderId="0" xfId="0" applyNumberFormat="1" applyFont="1" applyFill="1" applyProtection="1"/>
    <xf numFmtId="164" fontId="9" fillId="0" borderId="11" xfId="2" applyFont="1" applyFill="1" applyBorder="1" applyAlignment="1" applyProtection="1">
      <alignment horizontal="center" vertical="center"/>
    </xf>
    <xf numFmtId="164" fontId="9" fillId="0" borderId="12" xfId="2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center" vertical="center" wrapText="1"/>
    </xf>
    <xf numFmtId="10" fontId="15" fillId="0" borderId="0" xfId="0" applyNumberFormat="1" applyFont="1" applyProtection="1"/>
    <xf numFmtId="0" fontId="9" fillId="3" borderId="0" xfId="0" applyFont="1" applyFill="1" applyProtection="1"/>
    <xf numFmtId="0" fontId="9" fillId="3" borderId="0" xfId="0" applyFont="1" applyFill="1" applyBorder="1" applyProtection="1"/>
    <xf numFmtId="10" fontId="9" fillId="3" borderId="18" xfId="11" applyNumberFormat="1" applyFont="1" applyFill="1" applyBorder="1" applyProtection="1"/>
    <xf numFmtId="10" fontId="9" fillId="3" borderId="20" xfId="11" applyNumberFormat="1" applyFont="1" applyFill="1" applyBorder="1" applyProtection="1"/>
    <xf numFmtId="10" fontId="9" fillId="3" borderId="23" xfId="11" applyNumberFormat="1" applyFont="1" applyFill="1" applyBorder="1" applyProtection="1"/>
    <xf numFmtId="10" fontId="9" fillId="3" borderId="0" xfId="5" applyNumberFormat="1" applyFont="1" applyFill="1" applyBorder="1" applyProtection="1"/>
    <xf numFmtId="0" fontId="10" fillId="3" borderId="7" xfId="1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vertical="center" wrapText="1"/>
    </xf>
    <xf numFmtId="0" fontId="12" fillId="3" borderId="7" xfId="0" applyFont="1" applyFill="1" applyBorder="1" applyAlignment="1" applyProtection="1">
      <alignment horizontal="left" vertical="center" wrapText="1"/>
    </xf>
    <xf numFmtId="0" fontId="12" fillId="3" borderId="7" xfId="0" applyFont="1" applyFill="1" applyBorder="1" applyAlignment="1" applyProtection="1">
      <alignment horizontal="center" vertical="center"/>
    </xf>
    <xf numFmtId="1" fontId="10" fillId="3" borderId="4" xfId="1" applyNumberFormat="1" applyFont="1" applyFill="1" applyBorder="1" applyAlignment="1" applyProtection="1">
      <alignment horizontal="center" vertical="center"/>
    </xf>
    <xf numFmtId="1" fontId="13" fillId="3" borderId="7" xfId="0" applyNumberFormat="1" applyFont="1" applyFill="1" applyBorder="1" applyAlignment="1" applyProtection="1">
      <alignment horizontal="center" vertical="center"/>
    </xf>
    <xf numFmtId="1" fontId="9" fillId="3" borderId="8" xfId="0" applyNumberFormat="1" applyFont="1" applyFill="1" applyBorder="1" applyAlignment="1" applyProtection="1">
      <alignment horizontal="center" vertical="center"/>
    </xf>
    <xf numFmtId="164" fontId="9" fillId="3" borderId="12" xfId="2" applyFont="1" applyFill="1" applyBorder="1" applyAlignment="1" applyProtection="1">
      <alignment horizontal="center" vertical="center"/>
    </xf>
    <xf numFmtId="9" fontId="9" fillId="0" borderId="0" xfId="5" applyFont="1" applyBorder="1" applyProtection="1"/>
    <xf numFmtId="166" fontId="9" fillId="3" borderId="15" xfId="2" applyNumberFormat="1" applyFont="1" applyFill="1" applyBorder="1" applyAlignment="1" applyProtection="1">
      <alignment horizontal="center" vertical="center"/>
    </xf>
    <xf numFmtId="10" fontId="9" fillId="3" borderId="15" xfId="5" applyNumberFormat="1" applyFont="1" applyFill="1" applyBorder="1" applyAlignment="1" applyProtection="1">
      <alignment horizontal="center" vertical="center"/>
    </xf>
    <xf numFmtId="1" fontId="10" fillId="3" borderId="5" xfId="1" applyNumberFormat="1" applyFont="1" applyFill="1" applyBorder="1" applyAlignment="1" applyProtection="1">
      <alignment horizontal="center" vertical="center"/>
    </xf>
    <xf numFmtId="0" fontId="25" fillId="0" borderId="24" xfId="14" applyNumberFormat="1" applyFont="1" applyFill="1" applyBorder="1" applyAlignment="1">
      <alignment horizontal="center"/>
    </xf>
    <xf numFmtId="0" fontId="23" fillId="0" borderId="24" xfId="14" applyNumberFormat="1" applyFont="1" applyFill="1" applyBorder="1" applyAlignment="1">
      <alignment horizontal="center"/>
    </xf>
    <xf numFmtId="164" fontId="9" fillId="3" borderId="11" xfId="2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 wrapText="1"/>
    </xf>
    <xf numFmtId="166" fontId="9" fillId="0" borderId="0" xfId="2" applyNumberFormat="1" applyFont="1" applyProtection="1"/>
    <xf numFmtId="168" fontId="9" fillId="0" borderId="0" xfId="0" applyNumberFormat="1" applyFont="1" applyProtection="1"/>
    <xf numFmtId="0" fontId="23" fillId="0" borderId="0" xfId="14"/>
    <xf numFmtId="0" fontId="10" fillId="8" borderId="0" xfId="0" applyFont="1" applyFill="1" applyBorder="1" applyAlignment="1" applyProtection="1">
      <alignment horizontal="right"/>
    </xf>
    <xf numFmtId="15" fontId="10" fillId="8" borderId="0" xfId="1" quotePrefix="1" applyNumberFormat="1" applyFont="1" applyFill="1" applyBorder="1" applyAlignment="1" applyProtection="1">
      <alignment horizontal="left" vertical="center"/>
    </xf>
    <xf numFmtId="15" fontId="10" fillId="8" borderId="0" xfId="0" quotePrefix="1" applyNumberFormat="1" applyFont="1" applyFill="1" applyBorder="1" applyProtection="1"/>
    <xf numFmtId="0" fontId="9" fillId="8" borderId="0" xfId="0" applyFont="1" applyFill="1" applyBorder="1" applyProtection="1"/>
    <xf numFmtId="0" fontId="9" fillId="8" borderId="6" xfId="0" applyFont="1" applyFill="1" applyBorder="1" applyAlignment="1" applyProtection="1">
      <alignment vertical="center" wrapText="1"/>
    </xf>
    <xf numFmtId="0" fontId="10" fillId="8" borderId="3" xfId="0" applyFont="1" applyFill="1" applyBorder="1" applyAlignment="1" applyProtection="1">
      <alignment vertical="center"/>
    </xf>
    <xf numFmtId="0" fontId="10" fillId="8" borderId="3" xfId="0" applyFont="1" applyFill="1" applyBorder="1" applyAlignment="1" applyProtection="1">
      <alignment vertical="center" wrapText="1"/>
    </xf>
    <xf numFmtId="0" fontId="9" fillId="8" borderId="3" xfId="0" applyFont="1" applyFill="1" applyBorder="1" applyAlignment="1" applyProtection="1">
      <alignment vertical="center"/>
    </xf>
    <xf numFmtId="0" fontId="9" fillId="8" borderId="3" xfId="0" applyFont="1" applyFill="1" applyBorder="1" applyAlignment="1" applyProtection="1"/>
    <xf numFmtId="0" fontId="9" fillId="8" borderId="3" xfId="0" applyFont="1" applyFill="1" applyBorder="1" applyAlignment="1" applyProtection="1">
      <alignment vertical="center" wrapText="1"/>
    </xf>
    <xf numFmtId="0" fontId="11" fillId="8" borderId="1" xfId="0" applyFont="1" applyFill="1" applyBorder="1" applyAlignment="1" applyProtection="1">
      <alignment horizontal="center" vertical="center"/>
    </xf>
    <xf numFmtId="0" fontId="11" fillId="8" borderId="3" xfId="0" applyFont="1" applyFill="1" applyBorder="1" applyAlignment="1" applyProtection="1">
      <alignment horizontal="center" vertical="center"/>
    </xf>
    <xf numFmtId="0" fontId="11" fillId="8" borderId="1" xfId="0" applyFont="1" applyFill="1" applyBorder="1" applyAlignment="1" applyProtection="1">
      <alignment horizontal="centerContinuous" vertical="distributed" wrapText="1"/>
    </xf>
    <xf numFmtId="0" fontId="11" fillId="8" borderId="3" xfId="0" applyFont="1" applyFill="1" applyBorder="1" applyAlignment="1" applyProtection="1">
      <alignment horizontal="centerContinuous" vertical="distributed" wrapText="1"/>
    </xf>
    <xf numFmtId="0" fontId="11" fillId="8" borderId="1" xfId="0" applyFont="1" applyFill="1" applyBorder="1" applyAlignment="1" applyProtection="1">
      <alignment horizontal="center" vertical="center" wrapText="1"/>
    </xf>
    <xf numFmtId="0" fontId="10" fillId="8" borderId="1" xfId="3" applyFont="1" applyFill="1" applyBorder="1" applyAlignment="1" applyProtection="1">
      <alignment horizontal="center" vertical="center" wrapText="1"/>
    </xf>
    <xf numFmtId="0" fontId="11" fillId="8" borderId="2" xfId="0" applyFont="1" applyFill="1" applyBorder="1" applyAlignment="1" applyProtection="1">
      <alignment horizontal="center" vertical="center" wrapText="1"/>
    </xf>
    <xf numFmtId="0" fontId="11" fillId="8" borderId="9" xfId="0" applyFont="1" applyFill="1" applyBorder="1" applyAlignment="1" applyProtection="1">
      <alignment horizontal="center" vertical="center" wrapText="1"/>
    </xf>
    <xf numFmtId="0" fontId="10" fillId="8" borderId="8" xfId="1" applyFont="1" applyFill="1" applyBorder="1" applyAlignment="1" applyProtection="1">
      <alignment horizontal="center" vertical="center"/>
    </xf>
    <xf numFmtId="1" fontId="10" fillId="8" borderId="5" xfId="1" applyNumberFormat="1" applyFont="1" applyFill="1" applyBorder="1" applyAlignment="1" applyProtection="1">
      <alignment horizontal="center" vertical="center"/>
    </xf>
    <xf numFmtId="0" fontId="10" fillId="8" borderId="8" xfId="0" applyFont="1" applyFill="1" applyBorder="1" applyAlignment="1" applyProtection="1">
      <alignment vertical="center" wrapText="1"/>
    </xf>
    <xf numFmtId="0" fontId="12" fillId="8" borderId="8" xfId="0" applyFont="1" applyFill="1" applyBorder="1" applyAlignment="1" applyProtection="1">
      <alignment horizontal="left" vertical="center" wrapText="1"/>
    </xf>
    <xf numFmtId="0" fontId="12" fillId="8" borderId="8" xfId="0" applyFont="1" applyFill="1" applyBorder="1" applyAlignment="1" applyProtection="1">
      <alignment horizontal="center" vertical="center" wrapText="1"/>
    </xf>
    <xf numFmtId="1" fontId="13" fillId="8" borderId="8" xfId="0" applyNumberFormat="1" applyFont="1" applyFill="1" applyBorder="1" applyAlignment="1" applyProtection="1">
      <alignment horizontal="center" vertical="center"/>
    </xf>
    <xf numFmtId="1" fontId="9" fillId="8" borderId="8" xfId="0" applyNumberFormat="1" applyFont="1" applyFill="1" applyBorder="1" applyAlignment="1" applyProtection="1">
      <alignment horizontal="center" vertical="center"/>
    </xf>
    <xf numFmtId="0" fontId="10" fillId="8" borderId="8" xfId="0" applyFont="1" applyFill="1" applyBorder="1" applyAlignment="1" applyProtection="1">
      <alignment horizontal="center" vertical="center" wrapText="1"/>
    </xf>
    <xf numFmtId="164" fontId="9" fillId="8" borderId="11" xfId="2" applyFont="1" applyFill="1" applyBorder="1" applyAlignment="1" applyProtection="1">
      <alignment horizontal="center" vertical="center"/>
    </xf>
    <xf numFmtId="164" fontId="9" fillId="8" borderId="12" xfId="2" applyFont="1" applyFill="1" applyBorder="1" applyAlignment="1" applyProtection="1">
      <alignment horizontal="center" vertical="center"/>
    </xf>
    <xf numFmtId="166" fontId="9" fillId="0" borderId="15" xfId="2" applyNumberFormat="1" applyFont="1" applyFill="1" applyBorder="1" applyAlignment="1" applyProtection="1">
      <alignment horizontal="center" vertical="center"/>
    </xf>
    <xf numFmtId="10" fontId="9" fillId="0" borderId="15" xfId="11" applyNumberFormat="1" applyFont="1" applyFill="1" applyBorder="1" applyAlignment="1" applyProtection="1">
      <alignment horizontal="center" vertical="center"/>
    </xf>
    <xf numFmtId="10" fontId="9" fillId="0" borderId="0" xfId="11" applyNumberFormat="1" applyFont="1" applyBorder="1" applyProtection="1"/>
    <xf numFmtId="0" fontId="9" fillId="0" borderId="0" xfId="0" applyFont="1" applyFill="1" applyBorder="1" applyProtection="1"/>
    <xf numFmtId="0" fontId="10" fillId="8" borderId="7" xfId="1" applyFont="1" applyFill="1" applyBorder="1" applyAlignment="1" applyProtection="1">
      <alignment horizontal="center" vertical="center"/>
    </xf>
    <xf numFmtId="0" fontId="10" fillId="8" borderId="7" xfId="0" applyFont="1" applyFill="1" applyBorder="1" applyAlignment="1" applyProtection="1">
      <alignment vertical="center" wrapText="1"/>
    </xf>
    <xf numFmtId="0" fontId="12" fillId="8" borderId="7" xfId="0" applyFont="1" applyFill="1" applyBorder="1" applyAlignment="1" applyProtection="1">
      <alignment horizontal="left" vertical="center" wrapText="1"/>
    </xf>
    <xf numFmtId="0" fontId="12" fillId="8" borderId="7" xfId="0" applyFont="1" applyFill="1" applyBorder="1" applyAlignment="1" applyProtection="1">
      <alignment horizontal="center" vertical="center" wrapText="1"/>
    </xf>
    <xf numFmtId="1" fontId="13" fillId="8" borderId="7" xfId="0" applyNumberFormat="1" applyFont="1" applyFill="1" applyBorder="1" applyAlignment="1" applyProtection="1">
      <alignment horizontal="center" vertical="center"/>
    </xf>
    <xf numFmtId="0" fontId="10" fillId="8" borderId="7" xfId="0" applyFont="1" applyFill="1" applyBorder="1" applyAlignment="1" applyProtection="1">
      <alignment horizontal="center" vertical="center" wrapText="1"/>
    </xf>
    <xf numFmtId="0" fontId="12" fillId="8" borderId="7" xfId="0" applyFont="1" applyFill="1" applyBorder="1" applyAlignment="1" applyProtection="1">
      <alignment horizontal="center" vertical="center"/>
    </xf>
    <xf numFmtId="0" fontId="9" fillId="0" borderId="0" xfId="0" applyFont="1" applyFill="1" applyProtection="1"/>
    <xf numFmtId="1" fontId="28" fillId="8" borderId="8" xfId="0" applyNumberFormat="1" applyFont="1" applyFill="1" applyBorder="1" applyAlignment="1" applyProtection="1">
      <alignment horizontal="center" vertical="center"/>
    </xf>
    <xf numFmtId="164" fontId="28" fillId="8" borderId="11" xfId="2" applyFont="1" applyFill="1" applyBorder="1" applyAlignment="1" applyProtection="1">
      <alignment horizontal="center" vertical="center"/>
    </xf>
    <xf numFmtId="164" fontId="28" fillId="8" borderId="12" xfId="2" applyFont="1" applyFill="1" applyBorder="1" applyAlignment="1" applyProtection="1">
      <alignment horizontal="center" vertical="center"/>
    </xf>
    <xf numFmtId="0" fontId="9" fillId="8" borderId="0" xfId="0" applyFont="1" applyFill="1" applyProtection="1"/>
    <xf numFmtId="9" fontId="9" fillId="8" borderId="0" xfId="11" applyFont="1" applyFill="1" applyProtection="1"/>
    <xf numFmtId="0" fontId="9" fillId="8" borderId="0" xfId="0" applyFont="1" applyFill="1" applyAlignment="1" applyProtection="1">
      <alignment horizontal="center"/>
    </xf>
    <xf numFmtId="1" fontId="10" fillId="8" borderId="4" xfId="1" applyNumberFormat="1" applyFont="1" applyFill="1" applyBorder="1" applyAlignment="1" applyProtection="1">
      <alignment horizontal="center" vertical="center"/>
    </xf>
    <xf numFmtId="1" fontId="9" fillId="8" borderId="7" xfId="0" applyNumberFormat="1" applyFont="1" applyFill="1" applyBorder="1" applyAlignment="1" applyProtection="1">
      <alignment horizontal="center" vertical="center"/>
    </xf>
    <xf numFmtId="164" fontId="9" fillId="8" borderId="25" xfId="2" applyFont="1" applyFill="1" applyBorder="1" applyAlignment="1" applyProtection="1">
      <alignment horizontal="center" vertical="center"/>
    </xf>
    <xf numFmtId="164" fontId="9" fillId="8" borderId="26" xfId="2" applyFont="1" applyFill="1" applyBorder="1" applyAlignment="1" applyProtection="1">
      <alignment horizontal="center" vertical="center"/>
    </xf>
    <xf numFmtId="166" fontId="9" fillId="0" borderId="27" xfId="2" applyNumberFormat="1" applyFont="1" applyFill="1" applyBorder="1" applyAlignment="1" applyProtection="1">
      <alignment horizontal="center" vertical="center"/>
    </xf>
    <xf numFmtId="10" fontId="9" fillId="0" borderId="27" xfId="11" applyNumberFormat="1" applyFont="1" applyFill="1" applyBorder="1" applyAlignment="1" applyProtection="1">
      <alignment horizontal="center" vertical="center"/>
    </xf>
    <xf numFmtId="166" fontId="9" fillId="0" borderId="28" xfId="2" applyNumberFormat="1" applyFont="1" applyFill="1" applyBorder="1" applyAlignment="1" applyProtection="1">
      <alignment horizontal="center" vertical="center"/>
    </xf>
    <xf numFmtId="10" fontId="9" fillId="0" borderId="28" xfId="11" applyNumberFormat="1" applyFont="1" applyFill="1" applyBorder="1" applyAlignment="1" applyProtection="1">
      <alignment horizontal="center" vertical="center"/>
    </xf>
    <xf numFmtId="0" fontId="9" fillId="8" borderId="0" xfId="0" applyFont="1" applyFill="1" applyBorder="1" applyAlignment="1" applyProtection="1">
      <alignment horizontal="center"/>
    </xf>
    <xf numFmtId="0" fontId="10" fillId="8" borderId="0" xfId="0" applyFont="1" applyFill="1" applyBorder="1" applyAlignment="1" applyProtection="1">
      <alignment horizontal="center"/>
    </xf>
    <xf numFmtId="0" fontId="11" fillId="8" borderId="1" xfId="3" applyFont="1" applyFill="1" applyBorder="1" applyAlignment="1" applyProtection="1">
      <alignment horizontal="center" vertical="center" wrapText="1"/>
    </xf>
    <xf numFmtId="1" fontId="16" fillId="8" borderId="7" xfId="1" applyNumberFormat="1" applyFont="1" applyFill="1" applyBorder="1" applyAlignment="1" applyProtection="1">
      <alignment horizontal="center" vertical="center"/>
    </xf>
    <xf numFmtId="1" fontId="9" fillId="8" borderId="7" xfId="1" applyNumberFormat="1" applyFont="1" applyFill="1" applyBorder="1" applyAlignment="1" applyProtection="1">
      <alignment horizontal="center" vertical="center"/>
    </xf>
    <xf numFmtId="164" fontId="9" fillId="8" borderId="29" xfId="2" applyFont="1" applyFill="1" applyBorder="1" applyAlignment="1" applyProtection="1">
      <alignment horizontal="center" vertical="center"/>
    </xf>
    <xf numFmtId="0" fontId="29" fillId="8" borderId="7" xfId="1" applyFont="1" applyFill="1" applyBorder="1" applyAlignment="1" applyProtection="1">
      <alignment horizontal="center" vertical="center"/>
    </xf>
    <xf numFmtId="0" fontId="29" fillId="8" borderId="7" xfId="0" applyFont="1" applyFill="1" applyBorder="1" applyAlignment="1" applyProtection="1">
      <alignment horizontal="center" vertical="center"/>
    </xf>
    <xf numFmtId="0" fontId="10" fillId="8" borderId="7" xfId="0" applyFont="1" applyFill="1" applyBorder="1" applyAlignment="1" applyProtection="1">
      <alignment horizontal="left" vertical="distributed" wrapText="1"/>
    </xf>
    <xf numFmtId="0" fontId="12" fillId="8" borderId="7" xfId="0" applyFont="1" applyFill="1" applyBorder="1" applyAlignment="1" applyProtection="1">
      <alignment horizontal="center" vertical="distributed" wrapText="1"/>
    </xf>
    <xf numFmtId="0" fontId="10" fillId="8" borderId="7" xfId="0" applyFont="1" applyFill="1" applyBorder="1" applyAlignment="1" applyProtection="1">
      <alignment horizontal="center" vertical="center"/>
    </xf>
    <xf numFmtId="0" fontId="29" fillId="8" borderId="10" xfId="1" applyFont="1" applyFill="1" applyBorder="1" applyAlignment="1" applyProtection="1">
      <alignment horizontal="center" vertical="center"/>
    </xf>
    <xf numFmtId="1" fontId="16" fillId="8" borderId="10" xfId="1" applyNumberFormat="1" applyFont="1" applyFill="1" applyBorder="1" applyAlignment="1" applyProtection="1">
      <alignment horizontal="center" vertical="center"/>
    </xf>
    <xf numFmtId="0" fontId="10" fillId="8" borderId="10" xfId="0" applyFont="1" applyFill="1" applyBorder="1" applyAlignment="1" applyProtection="1">
      <alignment vertical="center" wrapText="1"/>
    </xf>
    <xf numFmtId="0" fontId="10" fillId="8" borderId="10" xfId="0" applyFont="1" applyFill="1" applyBorder="1" applyAlignment="1" applyProtection="1">
      <alignment horizontal="left" vertical="distributed" wrapText="1"/>
    </xf>
    <xf numFmtId="0" fontId="12" fillId="8" borderId="10" xfId="0" applyFont="1" applyFill="1" applyBorder="1" applyAlignment="1" applyProtection="1">
      <alignment horizontal="center" vertical="distributed" wrapText="1"/>
    </xf>
    <xf numFmtId="0" fontId="12" fillId="8" borderId="10" xfId="0" applyFont="1" applyFill="1" applyBorder="1" applyAlignment="1" applyProtection="1">
      <alignment horizontal="center" vertical="center" wrapText="1"/>
    </xf>
    <xf numFmtId="1" fontId="9" fillId="8" borderId="10" xfId="1" applyNumberFormat="1" applyFont="1" applyFill="1" applyBorder="1" applyAlignment="1" applyProtection="1">
      <alignment horizontal="center" vertical="center"/>
    </xf>
    <xf numFmtId="1" fontId="9" fillId="8" borderId="10" xfId="0" applyNumberFormat="1" applyFont="1" applyFill="1" applyBorder="1" applyAlignment="1" applyProtection="1">
      <alignment horizontal="center" vertical="center"/>
    </xf>
    <xf numFmtId="0" fontId="10" fillId="8" borderId="10" xfId="0" applyFont="1" applyFill="1" applyBorder="1" applyAlignment="1" applyProtection="1">
      <alignment horizontal="center" vertical="center" wrapText="1"/>
    </xf>
    <xf numFmtId="164" fontId="9" fillId="8" borderId="30" xfId="2" applyFont="1" applyFill="1" applyBorder="1" applyAlignment="1" applyProtection="1">
      <alignment horizontal="center" vertical="center"/>
    </xf>
    <xf numFmtId="164" fontId="9" fillId="8" borderId="31" xfId="2" applyFont="1" applyFill="1" applyBorder="1" applyAlignment="1" applyProtection="1">
      <alignment horizontal="center" vertical="center"/>
    </xf>
    <xf numFmtId="164" fontId="9" fillId="8" borderId="32" xfId="2" applyFont="1" applyFill="1" applyBorder="1" applyAlignment="1" applyProtection="1">
      <alignment horizontal="center" vertical="center"/>
    </xf>
    <xf numFmtId="0" fontId="10" fillId="8" borderId="0" xfId="1" applyFont="1" applyFill="1" applyBorder="1" applyAlignment="1" applyProtection="1">
      <alignment horizontal="center" vertical="center"/>
    </xf>
    <xf numFmtId="0" fontId="10" fillId="8" borderId="0" xfId="0" applyFont="1" applyFill="1" applyBorder="1" applyAlignment="1" applyProtection="1">
      <alignment wrapText="1"/>
    </xf>
    <xf numFmtId="0" fontId="9" fillId="8" borderId="0" xfId="0" applyFont="1" applyFill="1" applyBorder="1" applyAlignment="1" applyProtection="1">
      <alignment horizontal="center" vertical="center" wrapText="1"/>
    </xf>
    <xf numFmtId="0" fontId="9" fillId="8" borderId="0" xfId="1" applyFont="1" applyFill="1" applyBorder="1" applyAlignment="1" applyProtection="1">
      <alignment vertical="center"/>
    </xf>
    <xf numFmtId="1" fontId="9" fillId="8" borderId="0" xfId="0" applyNumberFormat="1" applyFont="1" applyFill="1" applyBorder="1" applyAlignment="1" applyProtection="1">
      <alignment horizontal="center"/>
    </xf>
    <xf numFmtId="0" fontId="10" fillId="8" borderId="0" xfId="0" applyFont="1" applyFill="1" applyBorder="1" applyAlignment="1" applyProtection="1">
      <alignment horizontal="center" vertical="center" wrapText="1"/>
    </xf>
    <xf numFmtId="164" fontId="9" fillId="8" borderId="0" xfId="2" applyFont="1" applyFill="1" applyBorder="1" applyAlignment="1" applyProtection="1">
      <alignment horizontal="center" vertical="center"/>
    </xf>
    <xf numFmtId="9" fontId="9" fillId="3" borderId="16" xfId="5" applyFont="1" applyFill="1" applyBorder="1" applyProtection="1"/>
    <xf numFmtId="164" fontId="10" fillId="3" borderId="17" xfId="2" applyFont="1" applyFill="1" applyBorder="1" applyProtection="1"/>
    <xf numFmtId="0" fontId="10" fillId="3" borderId="18" xfId="0" applyFont="1" applyFill="1" applyBorder="1" applyProtection="1"/>
    <xf numFmtId="9" fontId="9" fillId="3" borderId="19" xfId="5" applyFont="1" applyFill="1" applyBorder="1" applyProtection="1"/>
    <xf numFmtId="167" fontId="9" fillId="3" borderId="0" xfId="2" applyNumberFormat="1" applyFont="1" applyFill="1" applyBorder="1" applyProtection="1"/>
    <xf numFmtId="167" fontId="9" fillId="3" borderId="20" xfId="2" applyNumberFormat="1" applyFont="1" applyFill="1" applyBorder="1" applyProtection="1"/>
    <xf numFmtId="9" fontId="9" fillId="3" borderId="21" xfId="5" applyFont="1" applyFill="1" applyBorder="1" applyProtection="1"/>
    <xf numFmtId="0" fontId="9" fillId="3" borderId="22" xfId="0" applyFont="1" applyFill="1" applyBorder="1" applyProtection="1"/>
    <xf numFmtId="167" fontId="9" fillId="3" borderId="22" xfId="2" applyNumberFormat="1" applyFont="1" applyFill="1" applyBorder="1" applyProtection="1"/>
    <xf numFmtId="167" fontId="9" fillId="3" borderId="23" xfId="2" applyNumberFormat="1" applyFont="1" applyFill="1" applyBorder="1" applyProtection="1"/>
    <xf numFmtId="0" fontId="9" fillId="3" borderId="16" xfId="0" applyFont="1" applyFill="1" applyBorder="1" applyProtection="1"/>
    <xf numFmtId="0" fontId="9" fillId="3" borderId="17" xfId="0" applyFont="1" applyFill="1" applyBorder="1" applyProtection="1"/>
    <xf numFmtId="0" fontId="9" fillId="3" borderId="19" xfId="0" applyFont="1" applyFill="1" applyBorder="1" applyProtection="1"/>
    <xf numFmtId="0" fontId="9" fillId="3" borderId="21" xfId="0" applyFont="1" applyFill="1" applyBorder="1" applyProtection="1"/>
    <xf numFmtId="0" fontId="31" fillId="9" borderId="33" xfId="6" applyNumberFormat="1" applyFont="1" applyFill="1" applyBorder="1" applyAlignment="1">
      <alignment vertical="center"/>
    </xf>
    <xf numFmtId="0" fontId="31" fillId="9" borderId="33" xfId="6" applyNumberFormat="1" applyFont="1" applyFill="1" applyBorder="1" applyAlignment="1">
      <alignment vertical="center" wrapText="1"/>
    </xf>
    <xf numFmtId="2" fontId="31" fillId="9" borderId="33" xfId="6" applyNumberFormat="1" applyFont="1" applyFill="1" applyBorder="1" applyAlignment="1">
      <alignment vertical="center"/>
    </xf>
    <xf numFmtId="0" fontId="31" fillId="9" borderId="33" xfId="6" applyNumberFormat="1" applyFont="1" applyFill="1" applyBorder="1" applyAlignment="1">
      <alignment horizontal="center" vertical="center" wrapText="1"/>
    </xf>
    <xf numFmtId="0" fontId="31" fillId="9" borderId="34" xfId="6" applyNumberFormat="1" applyFont="1" applyFill="1" applyBorder="1" applyAlignment="1">
      <alignment vertical="center" wrapText="1"/>
    </xf>
    <xf numFmtId="0" fontId="0" fillId="7" borderId="35" xfId="0" applyFont="1" applyFill="1" applyBorder="1"/>
    <xf numFmtId="0" fontId="0" fillId="7" borderId="36" xfId="0" applyFont="1" applyFill="1" applyBorder="1"/>
    <xf numFmtId="0" fontId="0" fillId="7" borderId="37" xfId="0" applyFont="1" applyFill="1" applyBorder="1"/>
    <xf numFmtId="0" fontId="0" fillId="0" borderId="35" xfId="0" applyFont="1" applyBorder="1"/>
    <xf numFmtId="0" fontId="0" fillId="0" borderId="36" xfId="0" applyFont="1" applyBorder="1"/>
    <xf numFmtId="0" fontId="0" fillId="0" borderId="37" xfId="0" applyFont="1" applyBorder="1"/>
    <xf numFmtId="0" fontId="0" fillId="7" borderId="36" xfId="0" applyNumberFormat="1" applyFont="1" applyFill="1" applyBorder="1"/>
    <xf numFmtId="0" fontId="0" fillId="0" borderId="36" xfId="0" applyNumberFormat="1" applyFont="1" applyBorder="1"/>
    <xf numFmtId="0" fontId="32" fillId="6" borderId="0" xfId="0" applyFont="1" applyFill="1"/>
    <xf numFmtId="0" fontId="0" fillId="12" borderId="35" xfId="0" applyFont="1" applyFill="1" applyBorder="1"/>
    <xf numFmtId="0" fontId="0" fillId="12" borderId="36" xfId="0" applyFont="1" applyFill="1" applyBorder="1"/>
    <xf numFmtId="0" fontId="0" fillId="12" borderId="37" xfId="0" applyFont="1" applyFill="1" applyBorder="1"/>
    <xf numFmtId="0" fontId="0" fillId="12" borderId="0" xfId="0" applyFill="1"/>
    <xf numFmtId="0" fontId="6" fillId="7" borderId="36" xfId="0" applyFont="1" applyFill="1" applyBorder="1"/>
    <xf numFmtId="164" fontId="9" fillId="0" borderId="25" xfId="2" applyFont="1" applyFill="1" applyBorder="1" applyAlignment="1" applyProtection="1">
      <alignment horizontal="center" vertical="center"/>
    </xf>
    <xf numFmtId="164" fontId="9" fillId="0" borderId="26" xfId="2" applyFont="1" applyFill="1" applyBorder="1" applyAlignment="1" applyProtection="1">
      <alignment horizontal="center" vertical="center"/>
    </xf>
    <xf numFmtId="166" fontId="9" fillId="3" borderId="28" xfId="2" applyNumberFormat="1" applyFont="1" applyFill="1" applyBorder="1" applyAlignment="1" applyProtection="1">
      <alignment horizontal="center" vertical="center"/>
    </xf>
    <xf numFmtId="10" fontId="9" fillId="3" borderId="28" xfId="5" applyNumberFormat="1" applyFont="1" applyFill="1" applyBorder="1" applyAlignment="1" applyProtection="1">
      <alignment horizontal="center" vertical="center"/>
    </xf>
    <xf numFmtId="0" fontId="2" fillId="0" borderId="0" xfId="15" applyAlignment="1">
      <alignment vertical="center"/>
    </xf>
    <xf numFmtId="0" fontId="27" fillId="13" borderId="13" xfId="15" applyFont="1" applyFill="1" applyBorder="1" applyAlignment="1">
      <alignment horizontal="center" vertical="center" wrapText="1"/>
    </xf>
    <xf numFmtId="0" fontId="27" fillId="11" borderId="13" xfId="15" applyFont="1" applyFill="1" applyBorder="1" applyAlignment="1">
      <alignment horizontal="center" vertical="center" wrapText="1"/>
    </xf>
    <xf numFmtId="0" fontId="2" fillId="0" borderId="0" xfId="15" applyAlignment="1">
      <alignment horizontal="center" vertical="center" wrapText="1"/>
    </xf>
    <xf numFmtId="0" fontId="26" fillId="14" borderId="13" xfId="15" applyFont="1" applyFill="1" applyBorder="1" applyAlignment="1">
      <alignment horizontal="left" indent="1"/>
    </xf>
    <xf numFmtId="4" fontId="6" fillId="15" borderId="13" xfId="10" applyNumberFormat="1" applyFont="1" applyFill="1" applyBorder="1" applyAlignment="1">
      <alignment horizontal="center" vertical="top"/>
    </xf>
    <xf numFmtId="4" fontId="6" fillId="14" borderId="13" xfId="10" applyNumberFormat="1" applyFont="1" applyFill="1" applyBorder="1" applyAlignment="1">
      <alignment horizontal="center" vertical="top"/>
    </xf>
    <xf numFmtId="0" fontId="2" fillId="0" borderId="0" xfId="15" applyAlignment="1">
      <alignment horizontal="center"/>
    </xf>
    <xf numFmtId="43" fontId="0" fillId="10" borderId="0" xfId="16" applyFont="1" applyFill="1" applyAlignment="1">
      <alignment horizontal="center"/>
    </xf>
    <xf numFmtId="43" fontId="0" fillId="0" borderId="0" xfId="16" applyFont="1" applyAlignment="1">
      <alignment horizontal="center"/>
    </xf>
    <xf numFmtId="0" fontId="2" fillId="0" borderId="0" xfId="15"/>
    <xf numFmtId="0" fontId="6" fillId="16" borderId="13" xfId="15" applyFont="1" applyFill="1" applyBorder="1" applyAlignment="1">
      <alignment horizontal="left" indent="1"/>
    </xf>
    <xf numFmtId="4" fontId="6" fillId="16" borderId="13" xfId="10" applyNumberFormat="1" applyFont="1" applyFill="1" applyBorder="1" applyAlignment="1">
      <alignment horizontal="center" vertical="top"/>
    </xf>
    <xf numFmtId="0" fontId="6" fillId="14" borderId="13" xfId="15" applyFont="1" applyFill="1" applyBorder="1" applyAlignment="1">
      <alignment horizontal="left" indent="1"/>
    </xf>
    <xf numFmtId="164" fontId="0" fillId="0" borderId="0" xfId="2" applyFont="1"/>
    <xf numFmtId="0" fontId="23" fillId="0" borderId="0" xfId="14"/>
    <xf numFmtId="1" fontId="23" fillId="0" borderId="24" xfId="14" applyNumberFormat="1" applyFont="1" applyFill="1" applyBorder="1" applyAlignment="1">
      <alignment horizontal="center"/>
    </xf>
    <xf numFmtId="0" fontId="23" fillId="0" borderId="0" xfId="14"/>
    <xf numFmtId="0" fontId="25" fillId="6" borderId="24" xfId="14" applyNumberFormat="1" applyFont="1" applyFill="1" applyBorder="1" applyAlignment="1">
      <alignment horizontal="center"/>
    </xf>
    <xf numFmtId="0" fontId="23" fillId="6" borderId="24" xfId="14" applyNumberFormat="1" applyFont="1" applyFill="1" applyBorder="1" applyAlignment="1">
      <alignment horizontal="center"/>
    </xf>
    <xf numFmtId="0" fontId="23" fillId="6" borderId="0" xfId="14" applyFill="1"/>
    <xf numFmtId="0" fontId="34" fillId="3" borderId="0" xfId="17" applyFont="1" applyFill="1" applyAlignment="1">
      <alignment vertical="center"/>
    </xf>
    <xf numFmtId="0" fontId="1" fillId="0" borderId="0" xfId="17"/>
    <xf numFmtId="0" fontId="35" fillId="17" borderId="0" xfId="17" applyFont="1" applyFill="1" applyAlignment="1">
      <alignment horizontal="center"/>
    </xf>
    <xf numFmtId="0" fontId="35" fillId="17" borderId="0" xfId="17" applyFont="1" applyFill="1"/>
    <xf numFmtId="0" fontId="1" fillId="0" borderId="0" xfId="17" applyFont="1"/>
    <xf numFmtId="0" fontId="33" fillId="0" borderId="0" xfId="17" applyFont="1"/>
    <xf numFmtId="1" fontId="33" fillId="0" borderId="0" xfId="17" applyNumberFormat="1" applyFont="1" applyAlignment="1">
      <alignment horizontal="right"/>
    </xf>
    <xf numFmtId="1" fontId="33" fillId="0" borderId="0" xfId="17" applyNumberFormat="1" applyFont="1"/>
    <xf numFmtId="2" fontId="33" fillId="0" borderId="0" xfId="17" applyNumberFormat="1" applyFont="1"/>
    <xf numFmtId="1" fontId="33" fillId="0" borderId="0" xfId="17" applyNumberFormat="1" applyFont="1" applyAlignment="1">
      <alignment horizontal="center"/>
    </xf>
    <xf numFmtId="0" fontId="33" fillId="0" borderId="0" xfId="17" applyNumberFormat="1" applyFont="1"/>
    <xf numFmtId="164" fontId="33" fillId="0" borderId="0" xfId="2" applyFont="1" applyAlignment="1">
      <alignment horizontal="right"/>
    </xf>
    <xf numFmtId="164" fontId="33" fillId="0" borderId="0" xfId="2" applyFont="1" applyAlignment="1">
      <alignment horizontal="center"/>
    </xf>
    <xf numFmtId="0" fontId="33" fillId="0" borderId="0" xfId="18" applyFont="1" applyBorder="1"/>
    <xf numFmtId="0" fontId="1" fillId="6" borderId="0" xfId="17" applyFont="1" applyFill="1"/>
    <xf numFmtId="0" fontId="33" fillId="6" borderId="0" xfId="17" applyFont="1" applyFill="1"/>
    <xf numFmtId="1" fontId="33" fillId="6" borderId="0" xfId="17" applyNumberFormat="1" applyFont="1" applyFill="1"/>
    <xf numFmtId="164" fontId="33" fillId="6" borderId="0" xfId="2" applyFont="1" applyFill="1" applyAlignment="1">
      <alignment horizontal="right"/>
    </xf>
    <xf numFmtId="164" fontId="33" fillId="6" borderId="0" xfId="2" applyFont="1" applyFill="1" applyAlignment="1">
      <alignment horizontal="center"/>
    </xf>
    <xf numFmtId="2" fontId="33" fillId="6" borderId="0" xfId="17" applyNumberFormat="1" applyFont="1" applyFill="1"/>
    <xf numFmtId="0" fontId="1" fillId="6" borderId="0" xfId="17" applyFill="1"/>
    <xf numFmtId="1" fontId="33" fillId="6" borderId="0" xfId="17" applyNumberFormat="1" applyFont="1" applyFill="1" applyAlignment="1">
      <alignment horizontal="center"/>
    </xf>
    <xf numFmtId="0" fontId="33" fillId="6" borderId="0" xfId="17" applyNumberFormat="1" applyFont="1" applyFill="1"/>
    <xf numFmtId="0" fontId="30" fillId="0" borderId="0" xfId="0" applyFont="1" applyProtection="1"/>
    <xf numFmtId="1" fontId="13" fillId="0" borderId="7" xfId="0" applyNumberFormat="1" applyFont="1" applyFill="1" applyBorder="1" applyAlignment="1" applyProtection="1">
      <alignment horizontal="center" vertical="center"/>
    </xf>
    <xf numFmtId="0" fontId="28" fillId="6" borderId="0" xfId="0" applyFont="1" applyFill="1" applyProtection="1"/>
    <xf numFmtId="0" fontId="31" fillId="18" borderId="38" xfId="6" applyNumberFormat="1" applyFont="1" applyFill="1" applyBorder="1" applyAlignment="1">
      <alignment vertical="center"/>
    </xf>
    <xf numFmtId="0" fontId="31" fillId="18" borderId="38" xfId="6" applyNumberFormat="1" applyFont="1" applyFill="1" applyBorder="1" applyAlignment="1">
      <alignment vertical="center" wrapText="1"/>
    </xf>
    <xf numFmtId="2" fontId="31" fillId="18" borderId="38" xfId="6" applyNumberFormat="1" applyFont="1" applyFill="1" applyBorder="1" applyAlignment="1">
      <alignment vertical="center"/>
    </xf>
    <xf numFmtId="0" fontId="31" fillId="18" borderId="38" xfId="6" applyNumberFormat="1" applyFont="1" applyFill="1" applyBorder="1" applyAlignment="1">
      <alignment horizontal="center" vertical="center" wrapText="1"/>
    </xf>
    <xf numFmtId="0" fontId="31" fillId="18" borderId="39" xfId="6" applyNumberFormat="1" applyFont="1" applyFill="1" applyBorder="1" applyAlignment="1">
      <alignment vertical="center" wrapText="1"/>
    </xf>
    <xf numFmtId="0" fontId="0" fillId="0" borderId="0" xfId="0" applyBorder="1"/>
    <xf numFmtId="0" fontId="0" fillId="6" borderId="0" xfId="0" applyFill="1" applyBorder="1"/>
    <xf numFmtId="0" fontId="0" fillId="6" borderId="0" xfId="0" applyFill="1"/>
    <xf numFmtId="0" fontId="6" fillId="6" borderId="0" xfId="0" applyFont="1" applyFill="1" applyBorder="1"/>
    <xf numFmtId="0" fontId="24" fillId="0" borderId="0" xfId="14" applyFont="1"/>
    <xf numFmtId="0" fontId="23" fillId="0" borderId="0" xfId="14"/>
    <xf numFmtId="0" fontId="35" fillId="17" borderId="13" xfId="17" applyFont="1" applyFill="1" applyBorder="1" applyAlignment="1">
      <alignment horizontal="center"/>
    </xf>
  </cellXfs>
  <cellStyles count="19">
    <cellStyle name="Normal" xfId="0" builtinId="0"/>
    <cellStyle name="Normal 12" xfId="18" xr:uid="{00000000-0005-0000-0000-000001000000}"/>
    <cellStyle name="Normal 2" xfId="6" xr:uid="{00000000-0005-0000-0000-000002000000}"/>
    <cellStyle name="Normal 2 2" xfId="12" xr:uid="{00000000-0005-0000-0000-000003000000}"/>
    <cellStyle name="Normal 3" xfId="3" xr:uid="{00000000-0005-0000-0000-000004000000}"/>
    <cellStyle name="Normal 4" xfId="9" xr:uid="{00000000-0005-0000-0000-000005000000}"/>
    <cellStyle name="Normal 5" xfId="7" xr:uid="{00000000-0005-0000-0000-000006000000}"/>
    <cellStyle name="Normal 6" xfId="13" xr:uid="{00000000-0005-0000-0000-000007000000}"/>
    <cellStyle name="Normal 7" xfId="14" xr:uid="{00000000-0005-0000-0000-000008000000}"/>
    <cellStyle name="Normal 8" xfId="15" xr:uid="{00000000-0005-0000-0000-000009000000}"/>
    <cellStyle name="Normal 9" xfId="17" xr:uid="{00000000-0005-0000-0000-00000A000000}"/>
    <cellStyle name="Normal_Plan1" xfId="1" xr:uid="{00000000-0005-0000-0000-00000B000000}"/>
    <cellStyle name="Porcentagem" xfId="5" builtinId="5"/>
    <cellStyle name="Porcentagem 2" xfId="11" xr:uid="{00000000-0005-0000-0000-00000D000000}"/>
    <cellStyle name="Separador de milhares 2 2" xfId="4" xr:uid="{00000000-0005-0000-0000-00000E000000}"/>
    <cellStyle name="Vírgula" xfId="2" builtinId="3"/>
    <cellStyle name="Vírgula 2" xfId="10" xr:uid="{00000000-0005-0000-0000-000010000000}"/>
    <cellStyle name="Vírgula 3" xfId="8" xr:uid="{00000000-0005-0000-0000-000011000000}"/>
    <cellStyle name="Vírgula 4" xfId="16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215900</xdr:colOff>
      <xdr:row>1</xdr:row>
      <xdr:rowOff>93133</xdr:rowOff>
    </xdr:from>
    <xdr:to>
      <xdr:col>1</xdr:col>
      <xdr:colOff>1104683</xdr:colOff>
      <xdr:row>1</xdr:row>
      <xdr:rowOff>497417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9790" t="14047" r="10630" b="25698"/>
        <a:stretch>
          <a:fillRect/>
        </a:stretch>
      </xdr:blipFill>
      <xdr:spPr bwMode="auto">
        <a:xfrm>
          <a:off x="320675" y="150283"/>
          <a:ext cx="888783" cy="404284"/>
        </a:xfrm>
        <a:prstGeom prst="rect">
          <a:avLst/>
        </a:prstGeom>
        <a:noFill/>
        <a:ln w="12700" cap="flat" cmpd="sng">
          <a:noFill/>
          <a:prstDash val="solid"/>
          <a:miter lim="800000"/>
          <a:headEnd/>
          <a:tailEnd/>
        </a:ln>
        <a:effectLst>
          <a:reflection blurRad="6350" stA="52000" endA="300" endPos="35000" dir="5400000" sy="-100000" algn="bl" rotWithShape="0"/>
        </a:effectLst>
      </xdr:spPr>
    </xdr:pic>
    <xdr:clientData/>
  </xdr:twoCellAnchor>
  <xdr:twoCellAnchor editAs="oneCell">
    <xdr:from>
      <xdr:col>27</xdr:col>
      <xdr:colOff>0</xdr:colOff>
      <xdr:row>1</xdr:row>
      <xdr:rowOff>136878</xdr:rowOff>
    </xdr:from>
    <xdr:to>
      <xdr:col>28</xdr:col>
      <xdr:colOff>243417</xdr:colOff>
      <xdr:row>1</xdr:row>
      <xdr:rowOff>526819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9790" t="14047" r="10630" b="25698"/>
        <a:stretch>
          <a:fillRect/>
        </a:stretch>
      </xdr:blipFill>
      <xdr:spPr bwMode="auto">
        <a:xfrm>
          <a:off x="19373850" y="194028"/>
          <a:ext cx="853018" cy="389941"/>
        </a:xfrm>
        <a:prstGeom prst="rect">
          <a:avLst/>
        </a:prstGeom>
        <a:noFill/>
        <a:ln w="12700" cap="flat" cmpd="sng">
          <a:noFill/>
          <a:prstDash val="solid"/>
          <a:miter lim="800000"/>
          <a:headEnd/>
          <a:tailEnd/>
        </a:ln>
        <a:effectLst>
          <a:reflection blurRad="6350" stA="52000" endA="300" endPos="3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666750</xdr:colOff>
      <xdr:row>1</xdr:row>
      <xdr:rowOff>107755</xdr:rowOff>
    </xdr:from>
    <xdr:to>
      <xdr:col>23</xdr:col>
      <xdr:colOff>630767</xdr:colOff>
      <xdr:row>1</xdr:row>
      <xdr:rowOff>452443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9790" t="14047" r="10630" b="25698"/>
        <a:stretch>
          <a:fillRect/>
        </a:stretch>
      </xdr:blipFill>
      <xdr:spPr bwMode="auto">
        <a:xfrm>
          <a:off x="28532667" y="277088"/>
          <a:ext cx="757767" cy="344688"/>
        </a:xfrm>
        <a:prstGeom prst="rect">
          <a:avLst/>
        </a:prstGeom>
        <a:noFill/>
        <a:ln w="12700" cap="flat" cmpd="sng">
          <a:noFill/>
          <a:prstDash val="solid"/>
          <a:miter lim="800000"/>
          <a:headEnd/>
          <a:tailEnd/>
        </a:ln>
        <a:effectLst>
          <a:reflection blurRad="6350" stA="52000" endA="300" endPos="35000" dir="5400000" sy="-100000" algn="bl" rotWithShape="0"/>
        </a:effectLst>
      </xdr:spPr>
    </xdr:pic>
    <xdr:clientData/>
  </xdr:twoCellAnchor>
  <xdr:twoCellAnchor editAs="oneCell">
    <xdr:from>
      <xdr:col>1</xdr:col>
      <xdr:colOff>179917</xdr:colOff>
      <xdr:row>1</xdr:row>
      <xdr:rowOff>105833</xdr:rowOff>
    </xdr:from>
    <xdr:to>
      <xdr:col>1</xdr:col>
      <xdr:colOff>1068700</xdr:colOff>
      <xdr:row>1</xdr:row>
      <xdr:rowOff>510117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9790" t="14047" r="10630" b="25698"/>
        <a:stretch>
          <a:fillRect/>
        </a:stretch>
      </xdr:blipFill>
      <xdr:spPr bwMode="auto">
        <a:xfrm>
          <a:off x="328084" y="275166"/>
          <a:ext cx="888783" cy="404284"/>
        </a:xfrm>
        <a:prstGeom prst="rect">
          <a:avLst/>
        </a:prstGeom>
        <a:noFill/>
        <a:ln w="12700" cap="flat" cmpd="sng">
          <a:noFill/>
          <a:prstDash val="solid"/>
          <a:miter lim="800000"/>
          <a:headEnd/>
          <a:tailEnd/>
        </a:ln>
        <a:effectLst>
          <a:reflection blurRad="6350" stA="52000" endA="300" endPos="35000" dir="5400000" sy="-100000" algn="bl" rotWithShape="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148167</xdr:colOff>
      <xdr:row>1</xdr:row>
      <xdr:rowOff>107755</xdr:rowOff>
    </xdr:from>
    <xdr:to>
      <xdr:col>24</xdr:col>
      <xdr:colOff>905934</xdr:colOff>
      <xdr:row>1</xdr:row>
      <xdr:rowOff>452443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9790" t="14047" r="10630" b="25698"/>
        <a:stretch>
          <a:fillRect/>
        </a:stretch>
      </xdr:blipFill>
      <xdr:spPr bwMode="auto">
        <a:xfrm>
          <a:off x="20493567" y="279205"/>
          <a:ext cx="757767" cy="344688"/>
        </a:xfrm>
        <a:prstGeom prst="rect">
          <a:avLst/>
        </a:prstGeom>
        <a:noFill/>
        <a:ln w="12700" cap="flat" cmpd="sng">
          <a:noFill/>
          <a:prstDash val="solid"/>
          <a:miter lim="800000"/>
          <a:headEnd/>
          <a:tailEnd/>
        </a:ln>
        <a:effectLst>
          <a:reflection blurRad="6350" stA="52000" endA="300" endPos="35000" dir="5400000" sy="-100000" algn="bl" rotWithShape="0"/>
        </a:effectLst>
      </xdr:spPr>
    </xdr:pic>
    <xdr:clientData/>
  </xdr:twoCellAnchor>
  <xdr:twoCellAnchor editAs="oneCell">
    <xdr:from>
      <xdr:col>1</xdr:col>
      <xdr:colOff>179917</xdr:colOff>
      <xdr:row>1</xdr:row>
      <xdr:rowOff>105833</xdr:rowOff>
    </xdr:from>
    <xdr:to>
      <xdr:col>1</xdr:col>
      <xdr:colOff>1068700</xdr:colOff>
      <xdr:row>1</xdr:row>
      <xdr:rowOff>510117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9790" t="14047" r="10630" b="25698"/>
        <a:stretch>
          <a:fillRect/>
        </a:stretch>
      </xdr:blipFill>
      <xdr:spPr bwMode="auto">
        <a:xfrm>
          <a:off x="322792" y="277283"/>
          <a:ext cx="888783" cy="404284"/>
        </a:xfrm>
        <a:prstGeom prst="rect">
          <a:avLst/>
        </a:prstGeom>
        <a:noFill/>
        <a:ln w="12700" cap="flat" cmpd="sng">
          <a:noFill/>
          <a:prstDash val="solid"/>
          <a:miter lim="800000"/>
          <a:headEnd/>
          <a:tailEnd/>
        </a:ln>
        <a:effectLst>
          <a:reflection blurRad="6350" stA="52000" endA="300" endPos="35000" dir="5400000" sy="-100000" algn="bl" rotWithShape="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91601132\AppData\Local\Microsoft\Windows\INetCache\IE\Q7390LVM\Planilh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LFIN\PL%20FINANC\06%20-%20PRICING\SAMMED%202020%20MAR&#199;O\Anexo_ao_Comunicado_09_2019___IHH_para_Fator_Z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"/>
    </sheetNames>
    <sheetDataSet>
      <sheetData sheetId="0" refreshError="1">
        <row r="17">
          <cell r="E17">
            <v>521902902169412</v>
          </cell>
          <cell r="F17" t="str">
            <v>ADACNE</v>
          </cell>
          <cell r="G17" t="str">
            <v>1.0 MG/G GEL CT BG PLAS LAM X 30 G</v>
          </cell>
          <cell r="H17" t="str">
            <v>Gel</v>
          </cell>
          <cell r="I17">
            <v>1</v>
          </cell>
          <cell r="J17" t="str">
            <v>BISNAGA</v>
          </cell>
          <cell r="K17">
            <v>30</v>
          </cell>
          <cell r="L17" t="str">
            <v>G</v>
          </cell>
          <cell r="M17" t="str">
            <v>Conformidade</v>
          </cell>
          <cell r="N17">
            <v>2</v>
          </cell>
          <cell r="O17" t="str">
            <v>Tarja Vermelha</v>
          </cell>
          <cell r="P17" t="str">
            <v>Não</v>
          </cell>
          <cell r="Q17" t="str">
            <v>Não</v>
          </cell>
          <cell r="R17" t="str">
            <v>Não</v>
          </cell>
          <cell r="S17" t="str">
            <v>N</v>
          </cell>
          <cell r="U17" t="str">
            <v>Similar</v>
          </cell>
          <cell r="V17" t="str">
            <v>Monitorado</v>
          </cell>
          <cell r="X17" t="str">
            <v>106685-40-9</v>
          </cell>
          <cell r="AA17" t="str">
            <v>MG/G</v>
          </cell>
          <cell r="AB17">
            <v>410</v>
          </cell>
          <cell r="AC17" t="str">
            <v>243 - ANTIACNEICOS TÓPICOS</v>
          </cell>
          <cell r="AD17" t="str">
            <v>N</v>
          </cell>
          <cell r="AE17" t="str">
            <v>N</v>
          </cell>
          <cell r="AF17">
            <v>0</v>
          </cell>
          <cell r="AG17" t="str">
            <v>N</v>
          </cell>
          <cell r="AH17">
            <v>0</v>
          </cell>
          <cell r="AI17">
            <v>25.35</v>
          </cell>
          <cell r="AJ17">
            <v>27.1</v>
          </cell>
          <cell r="AK17">
            <v>0</v>
          </cell>
          <cell r="AL17">
            <v>27.49</v>
          </cell>
          <cell r="AM17">
            <v>27.88</v>
          </cell>
          <cell r="AN17">
            <v>0</v>
          </cell>
          <cell r="AO17">
            <v>23.6</v>
          </cell>
          <cell r="AP17">
            <v>0</v>
          </cell>
          <cell r="AQ17">
            <v>33.86</v>
          </cell>
          <cell r="AR17">
            <v>36.119999999999997</v>
          </cell>
          <cell r="AS17">
            <v>0</v>
          </cell>
          <cell r="AT17">
            <v>36.619999999999997</v>
          </cell>
          <cell r="AU17">
            <v>37.130000000000003</v>
          </cell>
          <cell r="AV17">
            <v>0</v>
          </cell>
          <cell r="AW17">
            <v>32.630000000000003</v>
          </cell>
          <cell r="AX17">
            <v>0</v>
          </cell>
          <cell r="AY17">
            <v>25.98</v>
          </cell>
          <cell r="AZ17">
            <v>27.78</v>
          </cell>
          <cell r="BA17">
            <v>27.97</v>
          </cell>
          <cell r="BB17">
            <v>28.17</v>
          </cell>
          <cell r="BC17">
            <v>0</v>
          </cell>
          <cell r="BD17">
            <v>28.98</v>
          </cell>
          <cell r="BE17">
            <v>24.18</v>
          </cell>
          <cell r="BF17">
            <v>0</v>
          </cell>
          <cell r="BG17">
            <v>34.700000000000003</v>
          </cell>
          <cell r="BH17">
            <v>37.03</v>
          </cell>
          <cell r="BI17">
            <v>37.270000000000003</v>
          </cell>
          <cell r="BJ17">
            <v>37.53</v>
          </cell>
          <cell r="BK17">
            <v>0</v>
          </cell>
          <cell r="BL17">
            <v>38.57</v>
          </cell>
          <cell r="BM17">
            <v>33.43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 t="str">
            <v>DISTRIBUIDOR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2956</v>
          </cell>
          <cell r="DH17">
            <v>64835.65</v>
          </cell>
          <cell r="DI17">
            <v>4540</v>
          </cell>
          <cell r="DJ17">
            <v>97347.3</v>
          </cell>
          <cell r="DK17">
            <v>3484</v>
          </cell>
          <cell r="DL17">
            <v>74912.479999999996</v>
          </cell>
          <cell r="DM17">
            <v>4670</v>
          </cell>
          <cell r="DN17">
            <v>101060.13</v>
          </cell>
          <cell r="DO17">
            <v>4877</v>
          </cell>
          <cell r="DP17">
            <v>106356.45</v>
          </cell>
          <cell r="DQ17">
            <v>4293</v>
          </cell>
          <cell r="DR17">
            <v>90361.43</v>
          </cell>
          <cell r="DS17">
            <v>24820</v>
          </cell>
          <cell r="DT17">
            <v>534873.43999999994</v>
          </cell>
          <cell r="DU17">
            <v>2.4700000000000002</v>
          </cell>
          <cell r="DV17">
            <v>2.4700000000000002</v>
          </cell>
        </row>
        <row r="18">
          <cell r="CT18" t="str">
            <v>FARMÁCIAS E DROGARIAS PRIVADAS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2396</v>
          </cell>
          <cell r="DH18">
            <v>51443.69</v>
          </cell>
          <cell r="DI18">
            <v>1739</v>
          </cell>
          <cell r="DJ18">
            <v>36976.35</v>
          </cell>
          <cell r="DK18">
            <v>2209</v>
          </cell>
          <cell r="DL18">
            <v>46900.32</v>
          </cell>
          <cell r="DM18">
            <v>1620</v>
          </cell>
          <cell r="DN18">
            <v>34578.43</v>
          </cell>
          <cell r="DO18">
            <v>1254</v>
          </cell>
          <cell r="DP18">
            <v>27446.77</v>
          </cell>
          <cell r="DQ18">
            <v>2615</v>
          </cell>
          <cell r="DR18">
            <v>56124.7</v>
          </cell>
          <cell r="DS18">
            <v>11833</v>
          </cell>
          <cell r="DT18">
            <v>253470.26</v>
          </cell>
        </row>
        <row r="19">
          <cell r="CT19" t="str">
            <v>OUTROS DESTINATÁRIOS, NÃO PREVISTOS NAS HIPÓTESES ACIMA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100</v>
          </cell>
          <cell r="DH19">
            <v>2155.5300000000002</v>
          </cell>
          <cell r="DI19">
            <v>160</v>
          </cell>
          <cell r="DJ19">
            <v>3448.84</v>
          </cell>
          <cell r="DK19">
            <v>120</v>
          </cell>
          <cell r="DL19">
            <v>2586.66</v>
          </cell>
          <cell r="DM19">
            <v>120</v>
          </cell>
          <cell r="DN19">
            <v>2530.4</v>
          </cell>
          <cell r="DO19">
            <v>80</v>
          </cell>
          <cell r="DP19">
            <v>1724.43</v>
          </cell>
          <cell r="DQ19">
            <v>120</v>
          </cell>
          <cell r="DR19">
            <v>2530.4</v>
          </cell>
          <cell r="DS19">
            <v>700</v>
          </cell>
          <cell r="DT19">
            <v>14976.26</v>
          </cell>
        </row>
        <row r="20">
          <cell r="CT20" t="str">
            <v>ESTABELECIMENTO PRIVADO DE SAÚDE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44</v>
          </cell>
          <cell r="DH20">
            <v>938.13</v>
          </cell>
          <cell r="DI20">
            <v>12</v>
          </cell>
          <cell r="DJ20">
            <v>255.85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8</v>
          </cell>
          <cell r="DR20">
            <v>168.7</v>
          </cell>
          <cell r="DS20">
            <v>64</v>
          </cell>
          <cell r="DT20">
            <v>1362.68</v>
          </cell>
          <cell r="DX20">
            <v>7897473201798</v>
          </cell>
          <cell r="DY20">
            <v>1101302300023</v>
          </cell>
        </row>
        <row r="21">
          <cell r="E21">
            <v>521904502176310</v>
          </cell>
          <cell r="F21" t="str">
            <v>ADACNE CLIN</v>
          </cell>
          <cell r="G21" t="str">
            <v>1 MG/G + 10 MG/G GEL DERM CT BG AL REV PLAS X 30 G</v>
          </cell>
          <cell r="H21" t="str">
            <v>GEL DERMATOLÓGICO</v>
          </cell>
          <cell r="I21">
            <v>1</v>
          </cell>
          <cell r="J21" t="str">
            <v>BISNAGA</v>
          </cell>
          <cell r="K21">
            <v>30</v>
          </cell>
          <cell r="L21" t="str">
            <v>G</v>
          </cell>
          <cell r="M21" t="str">
            <v>Conformidade</v>
          </cell>
          <cell r="N21">
            <v>2</v>
          </cell>
          <cell r="O21" t="str">
            <v>Tarja Vermelha</v>
          </cell>
          <cell r="P21" t="str">
            <v>Não</v>
          </cell>
          <cell r="Q21" t="str">
            <v>Não</v>
          </cell>
          <cell r="R21" t="str">
            <v>Não</v>
          </cell>
          <cell r="S21" t="str">
            <v>N</v>
          </cell>
          <cell r="U21" t="str">
            <v>Similar</v>
          </cell>
          <cell r="V21" t="str">
            <v>Monitorado</v>
          </cell>
          <cell r="X21" t="str">
            <v>24729-96-2,106685-40-9</v>
          </cell>
          <cell r="AB21">
            <v>2232.0041000000001</v>
          </cell>
          <cell r="AC21" t="str">
            <v>243 - ANTIACNEICOS TÓPICOS</v>
          </cell>
          <cell r="AD21" t="str">
            <v>N</v>
          </cell>
          <cell r="AE21" t="str">
            <v>N</v>
          </cell>
          <cell r="AF21">
            <v>0</v>
          </cell>
          <cell r="AG21" t="str">
            <v>N</v>
          </cell>
          <cell r="AH21">
            <v>0</v>
          </cell>
          <cell r="AI21">
            <v>26.22</v>
          </cell>
          <cell r="AJ21">
            <v>28.04</v>
          </cell>
          <cell r="AK21">
            <v>0</v>
          </cell>
          <cell r="AL21">
            <v>28.43</v>
          </cell>
          <cell r="AM21">
            <v>28.84</v>
          </cell>
          <cell r="AN21">
            <v>0</v>
          </cell>
          <cell r="AO21">
            <v>24.41</v>
          </cell>
          <cell r="AP21">
            <v>0</v>
          </cell>
          <cell r="AQ21">
            <v>35.020000000000003</v>
          </cell>
          <cell r="AR21">
            <v>37.380000000000003</v>
          </cell>
          <cell r="AS21">
            <v>0</v>
          </cell>
          <cell r="AT21">
            <v>37.880000000000003</v>
          </cell>
          <cell r="AU21">
            <v>38.409999999999997</v>
          </cell>
          <cell r="AV21">
            <v>0</v>
          </cell>
          <cell r="AW21">
            <v>33.75</v>
          </cell>
          <cell r="AX21">
            <v>0</v>
          </cell>
          <cell r="AY21">
            <v>26.86</v>
          </cell>
          <cell r="AZ21">
            <v>28.73</v>
          </cell>
          <cell r="BA21">
            <v>28.93</v>
          </cell>
          <cell r="BB21">
            <v>29.13</v>
          </cell>
          <cell r="BC21">
            <v>0</v>
          </cell>
          <cell r="BD21">
            <v>29.98</v>
          </cell>
          <cell r="BE21">
            <v>25.01</v>
          </cell>
          <cell r="BF21">
            <v>0</v>
          </cell>
          <cell r="BG21">
            <v>35.880000000000003</v>
          </cell>
          <cell r="BH21">
            <v>38.29</v>
          </cell>
          <cell r="BI21">
            <v>38.549999999999997</v>
          </cell>
          <cell r="BJ21">
            <v>38.81</v>
          </cell>
          <cell r="BK21">
            <v>0</v>
          </cell>
          <cell r="BL21">
            <v>39.9</v>
          </cell>
          <cell r="BM21">
            <v>34.57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2.46</v>
          </cell>
          <cell r="DV21">
            <v>2.4700000000000002</v>
          </cell>
          <cell r="DX21">
            <v>0</v>
          </cell>
          <cell r="DY21">
            <v>0</v>
          </cell>
        </row>
        <row r="22">
          <cell r="E22">
            <v>521904503172319</v>
          </cell>
          <cell r="F22" t="str">
            <v>ADACNE CLIN</v>
          </cell>
          <cell r="G22" t="str">
            <v>1 MG/G + 10 MG/G GEL DERM CT BG AL REV PLAS X 45 G</v>
          </cell>
          <cell r="H22" t="str">
            <v>GEL DERMATOLÓGICO</v>
          </cell>
          <cell r="I22">
            <v>1</v>
          </cell>
          <cell r="J22" t="str">
            <v>BISNAGA</v>
          </cell>
          <cell r="K22">
            <v>45</v>
          </cell>
          <cell r="L22" t="str">
            <v>G</v>
          </cell>
          <cell r="M22" t="str">
            <v>Conformidade</v>
          </cell>
          <cell r="N22">
            <v>2</v>
          </cell>
          <cell r="O22" t="str">
            <v>Tarja Vermelha</v>
          </cell>
          <cell r="P22" t="str">
            <v>Não</v>
          </cell>
          <cell r="Q22" t="str">
            <v>Não</v>
          </cell>
          <cell r="R22" t="str">
            <v>Não</v>
          </cell>
          <cell r="S22" t="str">
            <v>N</v>
          </cell>
          <cell r="U22" t="str">
            <v>Similar</v>
          </cell>
          <cell r="V22" t="str">
            <v>Monitorado</v>
          </cell>
          <cell r="X22" t="str">
            <v>24729-96-2,106685-40-9</v>
          </cell>
          <cell r="AA22" t="str">
            <v>MG/G</v>
          </cell>
          <cell r="AB22">
            <v>2232.0041000000001</v>
          </cell>
          <cell r="AC22" t="str">
            <v>243 - ANTIACNEICOS TÓPICOS</v>
          </cell>
          <cell r="AD22" t="str">
            <v>N</v>
          </cell>
          <cell r="AE22" t="str">
            <v>N</v>
          </cell>
          <cell r="AF22">
            <v>0</v>
          </cell>
          <cell r="AG22" t="str">
            <v>N</v>
          </cell>
          <cell r="AH22">
            <v>0</v>
          </cell>
          <cell r="AI22">
            <v>37.659999999999997</v>
          </cell>
          <cell r="AJ22">
            <v>40.28</v>
          </cell>
          <cell r="AK22">
            <v>0</v>
          </cell>
          <cell r="AL22">
            <v>40.840000000000003</v>
          </cell>
          <cell r="AM22">
            <v>41.43</v>
          </cell>
          <cell r="AN22">
            <v>0</v>
          </cell>
          <cell r="AO22">
            <v>35.06</v>
          </cell>
          <cell r="AP22">
            <v>0</v>
          </cell>
          <cell r="AQ22">
            <v>50.31</v>
          </cell>
          <cell r="AR22">
            <v>53.69</v>
          </cell>
          <cell r="AS22">
            <v>0</v>
          </cell>
          <cell r="AT22">
            <v>54.42</v>
          </cell>
          <cell r="AU22">
            <v>55.17</v>
          </cell>
          <cell r="AV22">
            <v>0</v>
          </cell>
          <cell r="AW22">
            <v>48.47</v>
          </cell>
          <cell r="AX22">
            <v>0</v>
          </cell>
          <cell r="AY22">
            <v>38.590000000000003</v>
          </cell>
          <cell r="AZ22">
            <v>41.27</v>
          </cell>
          <cell r="BA22">
            <v>41.56</v>
          </cell>
          <cell r="BB22">
            <v>41.85</v>
          </cell>
          <cell r="BC22">
            <v>0</v>
          </cell>
          <cell r="BD22">
            <v>43.06</v>
          </cell>
          <cell r="BE22">
            <v>35.93</v>
          </cell>
          <cell r="BF22">
            <v>0</v>
          </cell>
          <cell r="BG22">
            <v>51.55</v>
          </cell>
          <cell r="BH22">
            <v>55.01</v>
          </cell>
          <cell r="BI22">
            <v>55.38</v>
          </cell>
          <cell r="BJ22">
            <v>55.76</v>
          </cell>
          <cell r="BK22">
            <v>0</v>
          </cell>
          <cell r="BL22">
            <v>57.31</v>
          </cell>
          <cell r="BM22">
            <v>49.67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 t="str">
            <v>DISTRIBUIDOR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4833</v>
          </cell>
          <cell r="DH22">
            <v>156283.34</v>
          </cell>
          <cell r="DI22">
            <v>8276</v>
          </cell>
          <cell r="DJ22">
            <v>261749.53</v>
          </cell>
          <cell r="DK22">
            <v>5033</v>
          </cell>
          <cell r="DL22">
            <v>160084.4</v>
          </cell>
          <cell r="DM22">
            <v>3550</v>
          </cell>
          <cell r="DN22">
            <v>110768.18</v>
          </cell>
          <cell r="DO22">
            <v>7331</v>
          </cell>
          <cell r="DP22">
            <v>238377.18</v>
          </cell>
          <cell r="DQ22">
            <v>80</v>
          </cell>
          <cell r="DR22">
            <v>2510.9</v>
          </cell>
          <cell r="DS22">
            <v>29103</v>
          </cell>
          <cell r="DT22">
            <v>929773.53</v>
          </cell>
          <cell r="DU22">
            <v>2.4700000000000002</v>
          </cell>
          <cell r="DV22">
            <v>2.4700000000000002</v>
          </cell>
          <cell r="DX22">
            <v>0</v>
          </cell>
          <cell r="DY22">
            <v>0</v>
          </cell>
        </row>
        <row r="23">
          <cell r="CT23" t="str">
            <v>FARMÁCIAS E DROGARIAS PRIVADAS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3891</v>
          </cell>
          <cell r="DH23">
            <v>123061.55</v>
          </cell>
          <cell r="DI23">
            <v>2769</v>
          </cell>
          <cell r="DJ23">
            <v>87309.16</v>
          </cell>
          <cell r="DK23">
            <v>3174</v>
          </cell>
          <cell r="DL23">
            <v>100516.92</v>
          </cell>
          <cell r="DM23">
            <v>906</v>
          </cell>
          <cell r="DN23">
            <v>29491.360000000001</v>
          </cell>
          <cell r="DO23">
            <v>4631</v>
          </cell>
          <cell r="DP23">
            <v>149934.19</v>
          </cell>
          <cell r="DQ23">
            <v>78</v>
          </cell>
          <cell r="DR23">
            <v>2479.5500000000002</v>
          </cell>
          <cell r="DS23">
            <v>15449</v>
          </cell>
          <cell r="DT23">
            <v>492792.73</v>
          </cell>
          <cell r="DX23">
            <v>0</v>
          </cell>
          <cell r="DY23">
            <v>0</v>
          </cell>
        </row>
        <row r="24">
          <cell r="CT24" t="str">
            <v>OUTROS DESTINATÁRIOS, NÃO PREVISTOS NAS HIPÓTESES ACIMA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240</v>
          </cell>
          <cell r="DH24">
            <v>7689.28</v>
          </cell>
          <cell r="DI24">
            <v>259</v>
          </cell>
          <cell r="DJ24">
            <v>8298.01</v>
          </cell>
          <cell r="DK24">
            <v>40</v>
          </cell>
          <cell r="DL24">
            <v>1281.54</v>
          </cell>
          <cell r="DM24">
            <v>260</v>
          </cell>
          <cell r="DN24">
            <v>8148.96</v>
          </cell>
          <cell r="DO24">
            <v>40</v>
          </cell>
          <cell r="DP24">
            <v>1281.54</v>
          </cell>
          <cell r="DQ24">
            <v>0</v>
          </cell>
          <cell r="DR24">
            <v>0</v>
          </cell>
          <cell r="DS24">
            <v>839</v>
          </cell>
          <cell r="DT24">
            <v>26699.33</v>
          </cell>
          <cell r="DX24">
            <v>7897473201804</v>
          </cell>
          <cell r="DY24">
            <v>1101302490019</v>
          </cell>
        </row>
        <row r="25">
          <cell r="CT25" t="str">
            <v>ESTABELECIMENTO PRIVADO DE SAÚDE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24</v>
          </cell>
          <cell r="DH25">
            <v>760.57</v>
          </cell>
          <cell r="DI25">
            <v>0</v>
          </cell>
          <cell r="DJ25">
            <v>0</v>
          </cell>
          <cell r="DK25">
            <v>21</v>
          </cell>
          <cell r="DL25">
            <v>679.08</v>
          </cell>
          <cell r="DM25">
            <v>0</v>
          </cell>
          <cell r="DN25">
            <v>0</v>
          </cell>
          <cell r="DO25">
            <v>26</v>
          </cell>
          <cell r="DP25">
            <v>819.77</v>
          </cell>
          <cell r="DQ25">
            <v>0</v>
          </cell>
          <cell r="DR25">
            <v>0</v>
          </cell>
          <cell r="DS25">
            <v>71</v>
          </cell>
          <cell r="DT25">
            <v>2259.42</v>
          </cell>
          <cell r="DX25">
            <v>7897473205741</v>
          </cell>
          <cell r="DY25">
            <v>1101302490035</v>
          </cell>
        </row>
        <row r="26">
          <cell r="E26">
            <v>521902101174418</v>
          </cell>
          <cell r="F26" t="str">
            <v>AEROCORT S</v>
          </cell>
          <cell r="G26" t="str">
            <v>50 MCG + 100 MCG/DOSE AER BUCAL CT LT AL X 200 DOSES</v>
          </cell>
          <cell r="H26" t="str">
            <v>Solução aerossol</v>
          </cell>
          <cell r="I26">
            <v>1</v>
          </cell>
          <cell r="K26">
            <v>200</v>
          </cell>
          <cell r="L26" t="str">
            <v>DOSE</v>
          </cell>
          <cell r="M26" t="str">
            <v>Conformidade</v>
          </cell>
          <cell r="N26">
            <v>3</v>
          </cell>
          <cell r="O26" t="str">
            <v>Tarja Vermelha</v>
          </cell>
          <cell r="P26" t="str">
            <v>Não</v>
          </cell>
          <cell r="Q26" t="str">
            <v>Não</v>
          </cell>
          <cell r="R26" t="str">
            <v>Não</v>
          </cell>
          <cell r="S26" t="str">
            <v>I</v>
          </cell>
          <cell r="U26" t="str">
            <v>Similar</v>
          </cell>
          <cell r="V26" t="str">
            <v>Monitorado</v>
          </cell>
          <cell r="X26" t="str">
            <v>18559-94-9,5534-09-8</v>
          </cell>
          <cell r="AA26" t="str">
            <v>MCG</v>
          </cell>
          <cell r="AB26">
            <v>7866.0105899999999</v>
          </cell>
          <cell r="AC26" t="str">
            <v>546 - ANTIASMÁTICOS/DPOC AGONISTAS B2 ASSOCIADOS A CORTICOSTERÓIDES, INALANTES</v>
          </cell>
          <cell r="AD26" t="str">
            <v>N</v>
          </cell>
          <cell r="AE26" t="str">
            <v>N</v>
          </cell>
          <cell r="AF26">
            <v>0</v>
          </cell>
          <cell r="AG26" t="str">
            <v>N</v>
          </cell>
          <cell r="AH26">
            <v>0</v>
          </cell>
          <cell r="AI26">
            <v>30.69</v>
          </cell>
          <cell r="AJ26">
            <v>32.54</v>
          </cell>
          <cell r="AK26">
            <v>0</v>
          </cell>
          <cell r="AL26">
            <v>32.93</v>
          </cell>
          <cell r="AM26">
            <v>33.340000000000003</v>
          </cell>
          <cell r="AN26">
            <v>0</v>
          </cell>
          <cell r="AO26">
            <v>32.54</v>
          </cell>
          <cell r="AP26">
            <v>0</v>
          </cell>
          <cell r="AQ26">
            <v>42.43</v>
          </cell>
          <cell r="AR26">
            <v>44.98</v>
          </cell>
          <cell r="AS26">
            <v>0</v>
          </cell>
          <cell r="AT26">
            <v>45.53</v>
          </cell>
          <cell r="AU26">
            <v>46.09</v>
          </cell>
          <cell r="AV26">
            <v>0</v>
          </cell>
          <cell r="AW26">
            <v>44.98</v>
          </cell>
          <cell r="AX26">
            <v>0</v>
          </cell>
          <cell r="AY26">
            <v>31.33</v>
          </cell>
          <cell r="AZ26">
            <v>33.21</v>
          </cell>
          <cell r="BA26">
            <v>33.409999999999997</v>
          </cell>
          <cell r="BB26">
            <v>33.619999999999997</v>
          </cell>
          <cell r="BC26">
            <v>0</v>
          </cell>
          <cell r="BD26">
            <v>34.46</v>
          </cell>
          <cell r="BE26">
            <v>33.21</v>
          </cell>
          <cell r="BF26">
            <v>0</v>
          </cell>
          <cell r="BG26">
            <v>43.31</v>
          </cell>
          <cell r="BH26">
            <v>45.91</v>
          </cell>
          <cell r="BI26">
            <v>46.19</v>
          </cell>
          <cell r="BJ26">
            <v>46.47</v>
          </cell>
          <cell r="BK26">
            <v>0</v>
          </cell>
          <cell r="BL26">
            <v>47.64</v>
          </cell>
          <cell r="BM26">
            <v>45.91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2.1</v>
          </cell>
          <cell r="DV26">
            <v>2.09</v>
          </cell>
          <cell r="DX26">
            <v>0</v>
          </cell>
          <cell r="DY26">
            <v>0</v>
          </cell>
        </row>
        <row r="27">
          <cell r="E27">
            <v>521903102174411</v>
          </cell>
          <cell r="F27" t="str">
            <v>AEROGOLD</v>
          </cell>
          <cell r="G27" t="str">
            <v>100 MCG/DOSE PO AER INAL CT FR AL X 200 DOSES + INAL + ESPAÇ</v>
          </cell>
          <cell r="H27" t="str">
            <v>Pó aerossol</v>
          </cell>
          <cell r="I27">
            <v>1</v>
          </cell>
          <cell r="J27" t="str">
            <v>FRASCO</v>
          </cell>
          <cell r="K27">
            <v>200</v>
          </cell>
          <cell r="L27" t="str">
            <v>DOSE</v>
          </cell>
          <cell r="M27" t="str">
            <v>Conformidade</v>
          </cell>
          <cell r="N27">
            <v>3</v>
          </cell>
          <cell r="O27" t="str">
            <v>Tarja Vermelha</v>
          </cell>
          <cell r="P27" t="str">
            <v>Não</v>
          </cell>
          <cell r="Q27" t="str">
            <v>Não</v>
          </cell>
          <cell r="R27" t="str">
            <v>Sim</v>
          </cell>
          <cell r="S27" t="str">
            <v>I</v>
          </cell>
          <cell r="U27" t="str">
            <v>Similar</v>
          </cell>
          <cell r="V27" t="str">
            <v>Monitorado</v>
          </cell>
          <cell r="X27" t="str">
            <v>51022-70-9</v>
          </cell>
          <cell r="AA27" t="str">
            <v>MCG/DOSE</v>
          </cell>
          <cell r="AB27">
            <v>7867</v>
          </cell>
          <cell r="AC27" t="str">
            <v>537 - ANTIASMÁTICOS/DPOC AGONISTAS B2 CURTA AÇÃO INALANTE</v>
          </cell>
          <cell r="AD27" t="str">
            <v>N</v>
          </cell>
          <cell r="AE27" t="str">
            <v>N</v>
          </cell>
          <cell r="AF27">
            <v>0</v>
          </cell>
          <cell r="AG27" t="str">
            <v>N</v>
          </cell>
          <cell r="AH27">
            <v>0</v>
          </cell>
          <cell r="AI27">
            <v>22.75</v>
          </cell>
          <cell r="AJ27">
            <v>24.12</v>
          </cell>
          <cell r="AK27">
            <v>0</v>
          </cell>
          <cell r="AL27">
            <v>24.42</v>
          </cell>
          <cell r="AM27">
            <v>24.72</v>
          </cell>
          <cell r="AN27">
            <v>0</v>
          </cell>
          <cell r="AO27">
            <v>24.12</v>
          </cell>
          <cell r="AP27">
            <v>0</v>
          </cell>
          <cell r="AQ27">
            <v>31.45</v>
          </cell>
          <cell r="AR27">
            <v>33.340000000000003</v>
          </cell>
          <cell r="AS27">
            <v>0</v>
          </cell>
          <cell r="AT27">
            <v>33.76</v>
          </cell>
          <cell r="AU27">
            <v>34.17</v>
          </cell>
          <cell r="AV27">
            <v>0</v>
          </cell>
          <cell r="AW27">
            <v>33.340000000000003</v>
          </cell>
          <cell r="AX27">
            <v>0</v>
          </cell>
          <cell r="AY27">
            <v>23.23</v>
          </cell>
          <cell r="AZ27">
            <v>24.63</v>
          </cell>
          <cell r="BA27">
            <v>24.78</v>
          </cell>
          <cell r="BB27">
            <v>24.93</v>
          </cell>
          <cell r="BC27">
            <v>0</v>
          </cell>
          <cell r="BD27">
            <v>25.55</v>
          </cell>
          <cell r="BE27">
            <v>24.63</v>
          </cell>
          <cell r="BF27">
            <v>0</v>
          </cell>
          <cell r="BG27">
            <v>32.11</v>
          </cell>
          <cell r="BH27">
            <v>34.049999999999997</v>
          </cell>
          <cell r="BI27">
            <v>34.26</v>
          </cell>
          <cell r="BJ27">
            <v>34.46</v>
          </cell>
          <cell r="BK27">
            <v>0</v>
          </cell>
          <cell r="BL27">
            <v>35.32</v>
          </cell>
          <cell r="BM27">
            <v>34.049999999999997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2.09</v>
          </cell>
          <cell r="DV27">
            <v>2.09</v>
          </cell>
          <cell r="DX27">
            <v>0</v>
          </cell>
          <cell r="DY27">
            <v>0</v>
          </cell>
        </row>
        <row r="28">
          <cell r="E28">
            <v>521903101178411</v>
          </cell>
          <cell r="F28" t="str">
            <v>AEROGOLD</v>
          </cell>
          <cell r="G28" t="str">
            <v>100 MCG/DOSE PO AER INAL CT FR SPR AL X 200 DOSES</v>
          </cell>
          <cell r="H28" t="str">
            <v>Pó aerossol</v>
          </cell>
          <cell r="I28">
            <v>1</v>
          </cell>
          <cell r="J28" t="str">
            <v>FRASCO</v>
          </cell>
          <cell r="K28">
            <v>200</v>
          </cell>
          <cell r="L28" t="str">
            <v>DOSE</v>
          </cell>
          <cell r="M28" t="str">
            <v>Conformidade</v>
          </cell>
          <cell r="N28">
            <v>3</v>
          </cell>
          <cell r="O28" t="str">
            <v>Tarja Vermelha</v>
          </cell>
          <cell r="P28" t="str">
            <v>Não</v>
          </cell>
          <cell r="Q28" t="str">
            <v>Não</v>
          </cell>
          <cell r="R28" t="str">
            <v>Sim</v>
          </cell>
          <cell r="S28" t="str">
            <v>I</v>
          </cell>
          <cell r="U28" t="str">
            <v>Similar</v>
          </cell>
          <cell r="V28" t="str">
            <v>Monitorado</v>
          </cell>
          <cell r="X28" t="str">
            <v>51022-70-9</v>
          </cell>
          <cell r="AA28" t="str">
            <v>MCG/DOSE</v>
          </cell>
          <cell r="AB28">
            <v>7867</v>
          </cell>
          <cell r="AC28" t="str">
            <v>537 - ANTIASMÁTICOS/DPOC AGONISTAS B2 CURTA AÇÃO INALANTE</v>
          </cell>
          <cell r="AD28" t="str">
            <v>N</v>
          </cell>
          <cell r="AE28" t="str">
            <v>N</v>
          </cell>
          <cell r="AF28">
            <v>0</v>
          </cell>
          <cell r="AG28" t="str">
            <v>N</v>
          </cell>
          <cell r="AH28">
            <v>0</v>
          </cell>
          <cell r="AI28">
            <v>22.75</v>
          </cell>
          <cell r="AJ28">
            <v>24.12</v>
          </cell>
          <cell r="AK28">
            <v>0</v>
          </cell>
          <cell r="AL28">
            <v>24.42</v>
          </cell>
          <cell r="AM28">
            <v>24.72</v>
          </cell>
          <cell r="AN28">
            <v>0</v>
          </cell>
          <cell r="AO28">
            <v>24.12</v>
          </cell>
          <cell r="AP28">
            <v>0</v>
          </cell>
          <cell r="AQ28">
            <v>31.45</v>
          </cell>
          <cell r="AR28">
            <v>33.340000000000003</v>
          </cell>
          <cell r="AS28">
            <v>0</v>
          </cell>
          <cell r="AT28">
            <v>33.76</v>
          </cell>
          <cell r="AU28">
            <v>34.17</v>
          </cell>
          <cell r="AV28">
            <v>0</v>
          </cell>
          <cell r="AW28">
            <v>33.340000000000003</v>
          </cell>
          <cell r="AX28">
            <v>0</v>
          </cell>
          <cell r="AY28">
            <v>23.23</v>
          </cell>
          <cell r="AZ28">
            <v>24.63</v>
          </cell>
          <cell r="BA28">
            <v>24.78</v>
          </cell>
          <cell r="BB28">
            <v>24.93</v>
          </cell>
          <cell r="BC28">
            <v>0</v>
          </cell>
          <cell r="BD28">
            <v>25.55</v>
          </cell>
          <cell r="BE28">
            <v>24.63</v>
          </cell>
          <cell r="BF28">
            <v>0</v>
          </cell>
          <cell r="BG28">
            <v>32.11</v>
          </cell>
          <cell r="BH28">
            <v>34.049999999999997</v>
          </cell>
          <cell r="BI28">
            <v>34.26</v>
          </cell>
          <cell r="BJ28">
            <v>34.46</v>
          </cell>
          <cell r="BK28">
            <v>0</v>
          </cell>
          <cell r="BL28">
            <v>35.32</v>
          </cell>
          <cell r="BM28">
            <v>34.049999999999997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 t="str">
            <v>GOVERNO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17110</v>
          </cell>
          <cell r="DH28">
            <v>103332.88</v>
          </cell>
          <cell r="DI28">
            <v>155380</v>
          </cell>
          <cell r="DJ28">
            <v>972924.2</v>
          </cell>
          <cell r="DK28">
            <v>40681</v>
          </cell>
          <cell r="DL28">
            <v>247463.5</v>
          </cell>
          <cell r="DM28">
            <v>28564</v>
          </cell>
          <cell r="DN28">
            <v>182332.79999999999</v>
          </cell>
          <cell r="DO28">
            <v>111958</v>
          </cell>
          <cell r="DP28">
            <v>713859.6</v>
          </cell>
          <cell r="DQ28">
            <v>52956</v>
          </cell>
          <cell r="DR28">
            <v>334077.40000000002</v>
          </cell>
          <cell r="DS28">
            <v>406649</v>
          </cell>
          <cell r="DT28">
            <v>2553990.38</v>
          </cell>
          <cell r="DU28">
            <v>2.09</v>
          </cell>
          <cell r="DV28">
            <v>2.09</v>
          </cell>
          <cell r="DX28">
            <v>0</v>
          </cell>
          <cell r="DY28">
            <v>0</v>
          </cell>
        </row>
        <row r="29">
          <cell r="CT29" t="str">
            <v>DISTRIBUIDOR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118475</v>
          </cell>
          <cell r="DH29">
            <v>672513.94</v>
          </cell>
          <cell r="DI29">
            <v>135852</v>
          </cell>
          <cell r="DJ29">
            <v>787300.29</v>
          </cell>
          <cell r="DK29">
            <v>147499</v>
          </cell>
          <cell r="DL29">
            <v>780229.89</v>
          </cell>
          <cell r="DM29">
            <v>85888</v>
          </cell>
          <cell r="DN29">
            <v>492107.63</v>
          </cell>
          <cell r="DO29">
            <v>210564</v>
          </cell>
          <cell r="DP29">
            <v>1143507.8400000001</v>
          </cell>
          <cell r="DQ29">
            <v>109606</v>
          </cell>
          <cell r="DR29">
            <v>599767.4</v>
          </cell>
          <cell r="DS29">
            <v>807884</v>
          </cell>
          <cell r="DT29">
            <v>4475426.99</v>
          </cell>
          <cell r="DX29">
            <v>7897473201378</v>
          </cell>
          <cell r="DY29">
            <v>1101300411502</v>
          </cell>
        </row>
        <row r="30">
          <cell r="CT30" t="str">
            <v>FARMÁCIAS E DROGARIAS PRIVADAS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2909</v>
          </cell>
          <cell r="DH30">
            <v>44526.34</v>
          </cell>
          <cell r="DI30">
            <v>2619</v>
          </cell>
          <cell r="DJ30">
            <v>38567.89</v>
          </cell>
          <cell r="DK30">
            <v>2618</v>
          </cell>
          <cell r="DL30">
            <v>36807.46</v>
          </cell>
          <cell r="DM30">
            <v>1229</v>
          </cell>
          <cell r="DN30">
            <v>18366.27</v>
          </cell>
          <cell r="DO30">
            <v>1589</v>
          </cell>
          <cell r="DP30">
            <v>24623.82</v>
          </cell>
          <cell r="DQ30">
            <v>2934</v>
          </cell>
          <cell r="DR30">
            <v>41176.32</v>
          </cell>
          <cell r="DS30">
            <v>13898</v>
          </cell>
          <cell r="DT30">
            <v>204068.1</v>
          </cell>
          <cell r="DX30">
            <v>7897473202122</v>
          </cell>
          <cell r="DY30">
            <v>1101300430086</v>
          </cell>
        </row>
        <row r="31">
          <cell r="CT31" t="str">
            <v>OUTROS DESTINATÁRIOS, NÃO PREVISTOS NAS HIPÓTESES ACIMA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340</v>
          </cell>
          <cell r="DH31">
            <v>4254.1499999999996</v>
          </cell>
          <cell r="DI31">
            <v>440</v>
          </cell>
          <cell r="DJ31">
            <v>5505.37</v>
          </cell>
          <cell r="DK31">
            <v>300</v>
          </cell>
          <cell r="DL31">
            <v>3753.66</v>
          </cell>
          <cell r="DM31">
            <v>440</v>
          </cell>
          <cell r="DN31">
            <v>5321.85</v>
          </cell>
          <cell r="DO31">
            <v>60</v>
          </cell>
          <cell r="DP31">
            <v>750.73</v>
          </cell>
          <cell r="DQ31">
            <v>560</v>
          </cell>
          <cell r="DR31">
            <v>6773.27</v>
          </cell>
          <cell r="DS31">
            <v>2140</v>
          </cell>
          <cell r="DT31">
            <v>26359.03</v>
          </cell>
          <cell r="DX31">
            <v>7897473201071</v>
          </cell>
          <cell r="DY31">
            <v>1101300430019</v>
          </cell>
        </row>
        <row r="32">
          <cell r="CT32" t="str">
            <v>ESTABELECIMENTO PRIVADO DE SAÚDE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2</v>
          </cell>
          <cell r="DH32">
            <v>20.85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2</v>
          </cell>
          <cell r="DT32">
            <v>20.85</v>
          </cell>
          <cell r="DX32">
            <v>0</v>
          </cell>
          <cell r="DY32">
            <v>0</v>
          </cell>
        </row>
        <row r="33">
          <cell r="E33">
            <v>521900304116416</v>
          </cell>
          <cell r="F33" t="str">
            <v>ALGI TANDERIL</v>
          </cell>
          <cell r="G33" t="str">
            <v>30 MG + 125 MG + 50 MG + 300 MG COM CT BL AL PLAS INC X 12</v>
          </cell>
          <cell r="H33" t="str">
            <v>Comprimido</v>
          </cell>
          <cell r="K33">
            <v>12</v>
          </cell>
          <cell r="M33" t="str">
            <v>Conformidade</v>
          </cell>
          <cell r="N33">
            <v>3</v>
          </cell>
          <cell r="O33" t="str">
            <v>Tarja Vermelha</v>
          </cell>
          <cell r="P33" t="str">
            <v>Não</v>
          </cell>
          <cell r="Q33" t="str">
            <v>Não</v>
          </cell>
          <cell r="R33" t="str">
            <v>Não</v>
          </cell>
          <cell r="S33" t="str">
            <v>N</v>
          </cell>
          <cell r="U33" t="str">
            <v>Similar</v>
          </cell>
          <cell r="V33" t="str">
            <v>Monitorado</v>
          </cell>
          <cell r="X33" t="str">
            <v>78-44-4,103-90-2,15307-79-6,58-08-2</v>
          </cell>
          <cell r="AA33" t="str">
            <v>MG</v>
          </cell>
          <cell r="AB33" t="str">
            <v>01773,06827,02930,01642</v>
          </cell>
          <cell r="AC33" t="str">
            <v>473 - RELAXANTE MUSCULAR DE AÇÃO CENTRAL</v>
          </cell>
          <cell r="AD33" t="str">
            <v>N</v>
          </cell>
          <cell r="AE33" t="str">
            <v>N</v>
          </cell>
          <cell r="AF33">
            <v>0</v>
          </cell>
          <cell r="AG33" t="str">
            <v>N</v>
          </cell>
          <cell r="AH33">
            <v>0</v>
          </cell>
          <cell r="AI33">
            <v>9.7200000000000006</v>
          </cell>
          <cell r="AJ33">
            <v>10.39</v>
          </cell>
          <cell r="AK33">
            <v>0</v>
          </cell>
          <cell r="AL33">
            <v>10.54</v>
          </cell>
          <cell r="AM33">
            <v>10.69</v>
          </cell>
          <cell r="AN33">
            <v>0</v>
          </cell>
          <cell r="AO33">
            <v>9.0500000000000007</v>
          </cell>
          <cell r="AP33">
            <v>0</v>
          </cell>
          <cell r="AQ33">
            <v>12.98</v>
          </cell>
          <cell r="AR33">
            <v>13.85</v>
          </cell>
          <cell r="AS33">
            <v>0</v>
          </cell>
          <cell r="AT33">
            <v>14.04</v>
          </cell>
          <cell r="AU33">
            <v>14.24</v>
          </cell>
          <cell r="AV33">
            <v>0</v>
          </cell>
          <cell r="AW33">
            <v>12.51</v>
          </cell>
          <cell r="AX33">
            <v>0</v>
          </cell>
          <cell r="AY33">
            <v>9.92</v>
          </cell>
          <cell r="AZ33">
            <v>10.61</v>
          </cell>
          <cell r="BA33">
            <v>10.68</v>
          </cell>
          <cell r="BB33">
            <v>10.76</v>
          </cell>
          <cell r="BC33">
            <v>0</v>
          </cell>
          <cell r="BD33">
            <v>11.07</v>
          </cell>
          <cell r="BE33">
            <v>9.24</v>
          </cell>
          <cell r="BF33">
            <v>0</v>
          </cell>
          <cell r="BG33">
            <v>13.25</v>
          </cell>
          <cell r="BH33">
            <v>14.14</v>
          </cell>
          <cell r="BI33">
            <v>14.23</v>
          </cell>
          <cell r="BJ33">
            <v>14.34</v>
          </cell>
          <cell r="BK33">
            <v>0</v>
          </cell>
          <cell r="BL33">
            <v>14.73</v>
          </cell>
          <cell r="BM33">
            <v>12.77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2.09</v>
          </cell>
          <cell r="DV33">
            <v>2.09</v>
          </cell>
          <cell r="DX33">
            <v>0</v>
          </cell>
          <cell r="DY33">
            <v>0</v>
          </cell>
        </row>
        <row r="34">
          <cell r="E34">
            <v>521900301117411</v>
          </cell>
          <cell r="F34" t="str">
            <v>ALGI TANDERIL</v>
          </cell>
          <cell r="G34" t="str">
            <v>30 MG + 125 MG + 50 MG + 300 MG COM CT BL AL PLAS INC X 30</v>
          </cell>
          <cell r="H34" t="str">
            <v>Comprimido</v>
          </cell>
          <cell r="K34">
            <v>30</v>
          </cell>
          <cell r="M34" t="str">
            <v>Conformidade</v>
          </cell>
          <cell r="N34">
            <v>3</v>
          </cell>
          <cell r="O34" t="str">
            <v>Tarja Vermelha</v>
          </cell>
          <cell r="P34" t="str">
            <v>Não</v>
          </cell>
          <cell r="Q34" t="str">
            <v>Não</v>
          </cell>
          <cell r="R34" t="str">
            <v>Não</v>
          </cell>
          <cell r="S34" t="str">
            <v>N</v>
          </cell>
          <cell r="U34" t="str">
            <v>Similar</v>
          </cell>
          <cell r="V34" t="str">
            <v>Monitorado</v>
          </cell>
          <cell r="X34" t="str">
            <v>78-44-4,103-90-2,15307-79-6,58-08-2</v>
          </cell>
          <cell r="AA34" t="str">
            <v>MG</v>
          </cell>
          <cell r="AB34" t="str">
            <v>01773,06827,02930,01642</v>
          </cell>
          <cell r="AC34" t="str">
            <v>473 - RELAXANTE MUSCULAR DE AÇÃO CENTRAL</v>
          </cell>
          <cell r="AD34" t="str">
            <v>N</v>
          </cell>
          <cell r="AE34" t="str">
            <v>N</v>
          </cell>
          <cell r="AF34">
            <v>0</v>
          </cell>
          <cell r="AG34" t="str">
            <v>N</v>
          </cell>
          <cell r="AH34">
            <v>0</v>
          </cell>
          <cell r="AI34">
            <v>24.3</v>
          </cell>
          <cell r="AJ34">
            <v>25.99</v>
          </cell>
          <cell r="AK34">
            <v>0</v>
          </cell>
          <cell r="AL34">
            <v>26.35</v>
          </cell>
          <cell r="AM34">
            <v>26.73</v>
          </cell>
          <cell r="AN34">
            <v>0</v>
          </cell>
          <cell r="AO34">
            <v>22.62</v>
          </cell>
          <cell r="AP34">
            <v>0</v>
          </cell>
          <cell r="AQ34">
            <v>32.46</v>
          </cell>
          <cell r="AR34">
            <v>34.64</v>
          </cell>
          <cell r="AS34">
            <v>0</v>
          </cell>
          <cell r="AT34">
            <v>35.11</v>
          </cell>
          <cell r="AU34">
            <v>35.6</v>
          </cell>
          <cell r="AV34">
            <v>0</v>
          </cell>
          <cell r="AW34">
            <v>31.27</v>
          </cell>
          <cell r="AX34">
            <v>0</v>
          </cell>
          <cell r="AY34">
            <v>24.81</v>
          </cell>
          <cell r="AZ34">
            <v>26.53</v>
          </cell>
          <cell r="BA34">
            <v>26.71</v>
          </cell>
          <cell r="BB34">
            <v>26.9</v>
          </cell>
          <cell r="BC34">
            <v>0</v>
          </cell>
          <cell r="BD34">
            <v>27.68</v>
          </cell>
          <cell r="BE34">
            <v>23.09</v>
          </cell>
          <cell r="BF34">
            <v>0</v>
          </cell>
          <cell r="BG34">
            <v>33.14</v>
          </cell>
          <cell r="BH34">
            <v>35.36</v>
          </cell>
          <cell r="BI34">
            <v>35.590000000000003</v>
          </cell>
          <cell r="BJ34">
            <v>35.840000000000003</v>
          </cell>
          <cell r="BK34">
            <v>0</v>
          </cell>
          <cell r="BL34">
            <v>36.840000000000003</v>
          </cell>
          <cell r="BM34">
            <v>31.92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2.09</v>
          </cell>
          <cell r="DV34">
            <v>2.09</v>
          </cell>
          <cell r="DX34">
            <v>0</v>
          </cell>
          <cell r="DY34">
            <v>0</v>
          </cell>
        </row>
        <row r="35">
          <cell r="E35">
            <v>521903001122414</v>
          </cell>
          <cell r="F35" t="str">
            <v>BECLORT</v>
          </cell>
          <cell r="G35" t="str">
            <v>250 MCG/DOSE SOL AER SPRAY CT LT AL X 200 DOSES </v>
          </cell>
          <cell r="H35" t="str">
            <v>Solução aerossol</v>
          </cell>
          <cell r="I35">
            <v>1</v>
          </cell>
          <cell r="K35">
            <v>200</v>
          </cell>
          <cell r="L35" t="str">
            <v>DOSE</v>
          </cell>
          <cell r="M35" t="str">
            <v>Conformidade</v>
          </cell>
          <cell r="N35">
            <v>3</v>
          </cell>
          <cell r="O35" t="str">
            <v>Tarja Vermelha</v>
          </cell>
          <cell r="P35" t="str">
            <v>Não</v>
          </cell>
          <cell r="Q35" t="str">
            <v>Sim</v>
          </cell>
          <cell r="R35" t="str">
            <v>Sim</v>
          </cell>
          <cell r="S35" t="str">
            <v>I</v>
          </cell>
          <cell r="U35" t="str">
            <v>Similar</v>
          </cell>
          <cell r="V35" t="str">
            <v>Monitorado</v>
          </cell>
          <cell r="X35">
            <v>1327543</v>
          </cell>
          <cell r="AA35" t="str">
            <v>MCG/DOSE</v>
          </cell>
          <cell r="AB35">
            <v>1059</v>
          </cell>
          <cell r="AC35" t="str">
            <v>542 - ANTIASMÁTICOS/DPOC CORTICOSTERÓIDES INALANTES</v>
          </cell>
          <cell r="AD35" t="str">
            <v>N</v>
          </cell>
          <cell r="AE35" t="str">
            <v>N</v>
          </cell>
          <cell r="AF35">
            <v>0</v>
          </cell>
          <cell r="AG35" t="str">
            <v>N</v>
          </cell>
          <cell r="AH35">
            <v>0</v>
          </cell>
          <cell r="AI35">
            <v>37.29</v>
          </cell>
          <cell r="AJ35">
            <v>39.53</v>
          </cell>
          <cell r="AK35">
            <v>0</v>
          </cell>
          <cell r="AL35">
            <v>40.020000000000003</v>
          </cell>
          <cell r="AM35">
            <v>40.51</v>
          </cell>
          <cell r="AN35">
            <v>0</v>
          </cell>
          <cell r="AO35">
            <v>39.53</v>
          </cell>
          <cell r="AP35">
            <v>0</v>
          </cell>
          <cell r="AQ35">
            <v>51.55</v>
          </cell>
          <cell r="AR35">
            <v>54.65</v>
          </cell>
          <cell r="AS35">
            <v>0</v>
          </cell>
          <cell r="AT35">
            <v>55.32</v>
          </cell>
          <cell r="AU35">
            <v>56</v>
          </cell>
          <cell r="AV35">
            <v>0</v>
          </cell>
          <cell r="AW35">
            <v>54.65</v>
          </cell>
          <cell r="AX35">
            <v>0</v>
          </cell>
          <cell r="AY35">
            <v>38.07</v>
          </cell>
          <cell r="AZ35">
            <v>40.36</v>
          </cell>
          <cell r="BA35">
            <v>40.61</v>
          </cell>
          <cell r="BB35">
            <v>40.86</v>
          </cell>
          <cell r="BC35">
            <v>0</v>
          </cell>
          <cell r="BD35">
            <v>41.88</v>
          </cell>
          <cell r="BE35">
            <v>40.36</v>
          </cell>
          <cell r="BF35">
            <v>0</v>
          </cell>
          <cell r="BG35">
            <v>52.63</v>
          </cell>
          <cell r="BH35">
            <v>55.8</v>
          </cell>
          <cell r="BI35">
            <v>56.14</v>
          </cell>
          <cell r="BJ35">
            <v>56.48</v>
          </cell>
          <cell r="BK35">
            <v>0</v>
          </cell>
          <cell r="BL35">
            <v>57.9</v>
          </cell>
          <cell r="BM35">
            <v>55.8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2.1</v>
          </cell>
          <cell r="DV35">
            <v>2.09</v>
          </cell>
          <cell r="DX35">
            <v>0</v>
          </cell>
          <cell r="DY35">
            <v>0</v>
          </cell>
        </row>
        <row r="36">
          <cell r="E36">
            <v>521904001150114</v>
          </cell>
          <cell r="F36" t="str">
            <v>CARBOPLATINA</v>
          </cell>
          <cell r="G36" t="str">
            <v>150 MG PO LIOF P/ SOL INJ IV CT FA VD INC X 20 ML</v>
          </cell>
          <cell r="H36" t="str">
            <v>PÓ LIOFILIZADO INJETÁVEL</v>
          </cell>
          <cell r="I36">
            <v>1</v>
          </cell>
          <cell r="J36" t="str">
            <v>FRASCO-AMPOLA</v>
          </cell>
          <cell r="M36" t="str">
            <v>Conformidade</v>
          </cell>
          <cell r="N36">
            <v>3</v>
          </cell>
          <cell r="O36" t="str">
            <v>Tarja Vermelha</v>
          </cell>
          <cell r="P36" t="str">
            <v>Sim</v>
          </cell>
          <cell r="Q36" t="str">
            <v>Não</v>
          </cell>
          <cell r="R36" t="str">
            <v>Não</v>
          </cell>
          <cell r="S36" t="str">
            <v>I</v>
          </cell>
          <cell r="U36" t="str">
            <v>Genérico</v>
          </cell>
          <cell r="V36" t="str">
            <v>Monitorado</v>
          </cell>
          <cell r="X36" t="str">
            <v>41575-94-4</v>
          </cell>
          <cell r="AA36" t="str">
            <v>MG</v>
          </cell>
          <cell r="AB36">
            <v>1754</v>
          </cell>
          <cell r="AC36" t="str">
            <v>714 - COMPOSTOS ANTINEOPLÁSICOS DE PLATINA</v>
          </cell>
          <cell r="AD36" t="str">
            <v>N</v>
          </cell>
          <cell r="AE36" t="str">
            <v>N</v>
          </cell>
          <cell r="AF36">
            <v>0</v>
          </cell>
          <cell r="AG36" t="str">
            <v>N</v>
          </cell>
          <cell r="AH36">
            <v>0</v>
          </cell>
          <cell r="AI36">
            <v>216.81</v>
          </cell>
          <cell r="AJ36">
            <v>229.87</v>
          </cell>
          <cell r="AK36">
            <v>0</v>
          </cell>
          <cell r="AL36">
            <v>232.67</v>
          </cell>
          <cell r="AM36">
            <v>235.55</v>
          </cell>
          <cell r="AN36">
            <v>0</v>
          </cell>
          <cell r="AO36">
            <v>229.87</v>
          </cell>
          <cell r="AP36">
            <v>0</v>
          </cell>
          <cell r="AQ36">
            <v>299.73</v>
          </cell>
          <cell r="AR36">
            <v>317.77999999999997</v>
          </cell>
          <cell r="AS36">
            <v>0</v>
          </cell>
          <cell r="AT36">
            <v>321.66000000000003</v>
          </cell>
          <cell r="AU36">
            <v>325.63</v>
          </cell>
          <cell r="AV36">
            <v>0</v>
          </cell>
          <cell r="AW36">
            <v>317.77999999999997</v>
          </cell>
          <cell r="AX36">
            <v>0</v>
          </cell>
          <cell r="AY36">
            <v>221.34</v>
          </cell>
          <cell r="AZ36">
            <v>234.67</v>
          </cell>
          <cell r="BA36">
            <v>236.09</v>
          </cell>
          <cell r="BB36">
            <v>237.53</v>
          </cell>
          <cell r="BC36">
            <v>0</v>
          </cell>
          <cell r="BD36">
            <v>243.47</v>
          </cell>
          <cell r="BE36">
            <v>234.67</v>
          </cell>
          <cell r="BF36">
            <v>0</v>
          </cell>
          <cell r="BG36">
            <v>305.99</v>
          </cell>
          <cell r="BH36">
            <v>324.42</v>
          </cell>
          <cell r="BI36">
            <v>326.38</v>
          </cell>
          <cell r="BJ36">
            <v>328.38</v>
          </cell>
          <cell r="BK36">
            <v>0</v>
          </cell>
          <cell r="BL36">
            <v>336.58</v>
          </cell>
          <cell r="BM36">
            <v>324.42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2.09</v>
          </cell>
          <cell r="DV36">
            <v>2.09</v>
          </cell>
          <cell r="DX36">
            <v>7897473201859</v>
          </cell>
          <cell r="DY36">
            <v>1101300570023</v>
          </cell>
        </row>
        <row r="37">
          <cell r="E37">
            <v>521904002157112</v>
          </cell>
          <cell r="F37" t="str">
            <v>CARBOPLATINA</v>
          </cell>
          <cell r="G37" t="str">
            <v>450 MG PO LIOF P/ SOL INJ IV CT FA VD INC X 100 ML</v>
          </cell>
          <cell r="H37" t="str">
            <v>PÓ LIOFILIZADO INJETÁVEL</v>
          </cell>
          <cell r="I37">
            <v>1</v>
          </cell>
          <cell r="J37" t="str">
            <v>FRASCO-AMPOLA</v>
          </cell>
          <cell r="M37" t="str">
            <v>Conformidade</v>
          </cell>
          <cell r="N37">
            <v>3</v>
          </cell>
          <cell r="O37" t="str">
            <v>Tarja Vermelha</v>
          </cell>
          <cell r="P37" t="str">
            <v>Sim</v>
          </cell>
          <cell r="Q37" t="str">
            <v>Não</v>
          </cell>
          <cell r="R37" t="str">
            <v>Não</v>
          </cell>
          <cell r="S37" t="str">
            <v>I</v>
          </cell>
          <cell r="U37" t="str">
            <v>Genérico</v>
          </cell>
          <cell r="V37" t="str">
            <v>Monitorado</v>
          </cell>
          <cell r="X37" t="str">
            <v>41575-94-4</v>
          </cell>
          <cell r="AA37" t="str">
            <v>MG</v>
          </cell>
          <cell r="AB37">
            <v>1754</v>
          </cell>
          <cell r="AC37" t="str">
            <v>714 - COMPOSTOS ANTINEOPLÁSICOS DE PLATINA</v>
          </cell>
          <cell r="AD37" t="str">
            <v>N</v>
          </cell>
          <cell r="AE37" t="str">
            <v>N</v>
          </cell>
          <cell r="AF37">
            <v>0</v>
          </cell>
          <cell r="AG37" t="str">
            <v>N</v>
          </cell>
          <cell r="AH37">
            <v>0</v>
          </cell>
          <cell r="AI37">
            <v>437.65</v>
          </cell>
          <cell r="AJ37">
            <v>464.01</v>
          </cell>
          <cell r="AK37">
            <v>0</v>
          </cell>
          <cell r="AL37">
            <v>469.67</v>
          </cell>
          <cell r="AM37">
            <v>475.47</v>
          </cell>
          <cell r="AN37">
            <v>0</v>
          </cell>
          <cell r="AO37">
            <v>464.01</v>
          </cell>
          <cell r="AP37">
            <v>0</v>
          </cell>
          <cell r="AQ37">
            <v>605.03</v>
          </cell>
          <cell r="AR37">
            <v>641.47</v>
          </cell>
          <cell r="AS37">
            <v>0</v>
          </cell>
          <cell r="AT37">
            <v>649.29</v>
          </cell>
          <cell r="AU37">
            <v>657.31</v>
          </cell>
          <cell r="AV37">
            <v>0</v>
          </cell>
          <cell r="AW37">
            <v>641.47</v>
          </cell>
          <cell r="AX37">
            <v>0</v>
          </cell>
          <cell r="AY37">
            <v>446.79</v>
          </cell>
          <cell r="AZ37">
            <v>473.71</v>
          </cell>
          <cell r="BA37">
            <v>476.58</v>
          </cell>
          <cell r="BB37">
            <v>479.49</v>
          </cell>
          <cell r="BC37">
            <v>0</v>
          </cell>
          <cell r="BD37">
            <v>491.47</v>
          </cell>
          <cell r="BE37">
            <v>473.71</v>
          </cell>
          <cell r="BF37">
            <v>0</v>
          </cell>
          <cell r="BG37">
            <v>617.66</v>
          </cell>
          <cell r="BH37">
            <v>654.88</v>
          </cell>
          <cell r="BI37">
            <v>658.84</v>
          </cell>
          <cell r="BJ37">
            <v>662.86</v>
          </cell>
          <cell r="BK37">
            <v>0</v>
          </cell>
          <cell r="BL37">
            <v>679.43</v>
          </cell>
          <cell r="BM37">
            <v>654.88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2.09</v>
          </cell>
          <cell r="DV37">
            <v>2.09</v>
          </cell>
          <cell r="DX37">
            <v>7897473200425</v>
          </cell>
          <cell r="DY37">
            <v>1101300570041</v>
          </cell>
        </row>
        <row r="38">
          <cell r="E38">
            <v>521912120018514</v>
          </cell>
          <cell r="F38" t="str">
            <v>Cedur</v>
          </cell>
          <cell r="G38" t="str">
            <v>200 MG COM REV CT BL AL PLAS INC X 20</v>
          </cell>
          <cell r="H38" t="str">
            <v>Comprimido revestido</v>
          </cell>
          <cell r="K38">
            <v>20</v>
          </cell>
          <cell r="M38" t="str">
            <v>Conformidade</v>
          </cell>
          <cell r="N38">
            <v>2</v>
          </cell>
          <cell r="O38" t="str">
            <v>Tarja Vermelha</v>
          </cell>
          <cell r="P38" t="str">
            <v>Não</v>
          </cell>
          <cell r="Q38" t="str">
            <v>Não</v>
          </cell>
          <cell r="R38" t="str">
            <v>Não</v>
          </cell>
          <cell r="S38" t="str">
            <v>I</v>
          </cell>
          <cell r="U38" t="str">
            <v>Genérico</v>
          </cell>
          <cell r="V38" t="str">
            <v>Monitorado</v>
          </cell>
          <cell r="X38" t="str">
            <v>41859-67-0</v>
          </cell>
          <cell r="AA38" t="str">
            <v>MG</v>
          </cell>
          <cell r="AB38">
            <v>1240</v>
          </cell>
          <cell r="AC38" t="str">
            <v>214 - FIBRATOS</v>
          </cell>
          <cell r="AD38" t="str">
            <v>N</v>
          </cell>
          <cell r="AE38" t="str">
            <v>N</v>
          </cell>
          <cell r="AG38" t="str">
            <v>N</v>
          </cell>
          <cell r="AH38">
            <v>0</v>
          </cell>
          <cell r="AI38">
            <v>19.75</v>
          </cell>
          <cell r="AJ38">
            <v>20.94</v>
          </cell>
          <cell r="AK38">
            <v>0</v>
          </cell>
          <cell r="AL38">
            <v>21.2</v>
          </cell>
          <cell r="AM38">
            <v>21.46</v>
          </cell>
          <cell r="AN38">
            <v>0</v>
          </cell>
          <cell r="AO38">
            <v>20.94</v>
          </cell>
          <cell r="AP38">
            <v>0</v>
          </cell>
          <cell r="AQ38">
            <v>27.3</v>
          </cell>
          <cell r="AR38">
            <v>28.95</v>
          </cell>
          <cell r="AS38">
            <v>0</v>
          </cell>
          <cell r="AT38">
            <v>29.31</v>
          </cell>
          <cell r="AU38">
            <v>29.67</v>
          </cell>
          <cell r="AV38">
            <v>0</v>
          </cell>
          <cell r="AW38">
            <v>28.95</v>
          </cell>
          <cell r="AX38">
            <v>0</v>
          </cell>
          <cell r="AY38">
            <v>20.239999999999998</v>
          </cell>
          <cell r="AZ38">
            <v>21.46</v>
          </cell>
          <cell r="BA38">
            <v>21.59</v>
          </cell>
          <cell r="BB38">
            <v>21.72</v>
          </cell>
          <cell r="BC38">
            <v>0</v>
          </cell>
          <cell r="BD38">
            <v>22.27</v>
          </cell>
          <cell r="BE38">
            <v>21.46</v>
          </cell>
          <cell r="BF38">
            <v>0</v>
          </cell>
          <cell r="BG38">
            <v>27.98</v>
          </cell>
          <cell r="BH38">
            <v>29.67</v>
          </cell>
          <cell r="BI38">
            <v>29.85</v>
          </cell>
          <cell r="BJ38">
            <v>30.03</v>
          </cell>
          <cell r="BK38">
            <v>0</v>
          </cell>
          <cell r="BL38">
            <v>30.79</v>
          </cell>
          <cell r="BM38">
            <v>29.67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2.4500000000000002</v>
          </cell>
          <cell r="DV38">
            <v>2.4700000000000002</v>
          </cell>
          <cell r="DX38">
            <v>7897473201705</v>
          </cell>
          <cell r="DY38">
            <v>1101302290011</v>
          </cell>
        </row>
        <row r="39">
          <cell r="E39">
            <v>521912120018614</v>
          </cell>
          <cell r="F39" t="str">
            <v>Cedur</v>
          </cell>
          <cell r="G39" t="str">
            <v>400 MG COM AP CT BL AL PLAS INC X 30</v>
          </cell>
          <cell r="H39" t="str">
            <v>Comprimido</v>
          </cell>
          <cell r="K39">
            <v>30</v>
          </cell>
          <cell r="M39" t="str">
            <v>Conformidade</v>
          </cell>
          <cell r="N39">
            <v>2</v>
          </cell>
          <cell r="O39" t="str">
            <v>Tarja Vermelha</v>
          </cell>
          <cell r="P39" t="str">
            <v>Não</v>
          </cell>
          <cell r="Q39" t="str">
            <v>Não</v>
          </cell>
          <cell r="R39" t="str">
            <v>Não</v>
          </cell>
          <cell r="S39" t="str">
            <v>I</v>
          </cell>
          <cell r="U39" t="str">
            <v>Genérico</v>
          </cell>
          <cell r="V39" t="str">
            <v>Monitorado</v>
          </cell>
          <cell r="X39" t="str">
            <v>41859-67-0</v>
          </cell>
          <cell r="AA39" t="str">
            <v>MG</v>
          </cell>
          <cell r="AB39">
            <v>1240</v>
          </cell>
          <cell r="AC39" t="str">
            <v>214 - FIBRATOS</v>
          </cell>
          <cell r="AD39" t="str">
            <v>N</v>
          </cell>
          <cell r="AE39" t="str">
            <v>N</v>
          </cell>
          <cell r="AG39" t="str">
            <v>N</v>
          </cell>
          <cell r="AH39">
            <v>0</v>
          </cell>
          <cell r="AI39">
            <v>93.33</v>
          </cell>
          <cell r="AJ39">
            <v>98.96</v>
          </cell>
          <cell r="AK39">
            <v>0</v>
          </cell>
          <cell r="AL39">
            <v>100.16</v>
          </cell>
          <cell r="AM39">
            <v>101.4</v>
          </cell>
          <cell r="AN39">
            <v>0</v>
          </cell>
          <cell r="AO39">
            <v>98.96</v>
          </cell>
          <cell r="AP39">
            <v>0</v>
          </cell>
          <cell r="AQ39">
            <v>129.02000000000001</v>
          </cell>
          <cell r="AR39">
            <v>136.81</v>
          </cell>
          <cell r="AS39">
            <v>0</v>
          </cell>
          <cell r="AT39">
            <v>138.47</v>
          </cell>
          <cell r="AU39">
            <v>140.18</v>
          </cell>
          <cell r="AV39">
            <v>0</v>
          </cell>
          <cell r="AW39">
            <v>136.81</v>
          </cell>
          <cell r="AX39">
            <v>0</v>
          </cell>
          <cell r="AY39">
            <v>95.64</v>
          </cell>
          <cell r="AZ39">
            <v>101.4</v>
          </cell>
          <cell r="BA39">
            <v>102.01</v>
          </cell>
          <cell r="BB39">
            <v>102.63</v>
          </cell>
          <cell r="BC39">
            <v>0</v>
          </cell>
          <cell r="BD39">
            <v>105.2</v>
          </cell>
          <cell r="BE39">
            <v>101.4</v>
          </cell>
          <cell r="BF39">
            <v>0</v>
          </cell>
          <cell r="BG39">
            <v>132.22</v>
          </cell>
          <cell r="BH39">
            <v>140.18</v>
          </cell>
          <cell r="BI39">
            <v>141.02000000000001</v>
          </cell>
          <cell r="BJ39">
            <v>141.88999999999999</v>
          </cell>
          <cell r="BK39">
            <v>0</v>
          </cell>
          <cell r="BL39">
            <v>145.43</v>
          </cell>
          <cell r="BM39">
            <v>140.18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 t="str">
            <v>GOVERNO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1715</v>
          </cell>
          <cell r="DH39">
            <v>111711</v>
          </cell>
          <cell r="DI39">
            <v>2703</v>
          </cell>
          <cell r="DJ39">
            <v>175965.3</v>
          </cell>
          <cell r="DK39">
            <v>5199</v>
          </cell>
          <cell r="DL39">
            <v>338527.52</v>
          </cell>
          <cell r="DM39">
            <v>744</v>
          </cell>
          <cell r="DN39">
            <v>48445.2</v>
          </cell>
          <cell r="DO39">
            <v>108</v>
          </cell>
          <cell r="DP39">
            <v>7023.5</v>
          </cell>
          <cell r="DQ39">
            <v>3897</v>
          </cell>
          <cell r="DR39">
            <v>253694.7</v>
          </cell>
          <cell r="DS39">
            <v>14366</v>
          </cell>
          <cell r="DT39">
            <v>935367.22</v>
          </cell>
          <cell r="DU39">
            <v>2.4700000000000002</v>
          </cell>
          <cell r="DV39">
            <v>2.4700000000000002</v>
          </cell>
          <cell r="DX39">
            <v>7897473202009</v>
          </cell>
          <cell r="DY39">
            <v>1101302390014</v>
          </cell>
        </row>
        <row r="40">
          <cell r="CT40" t="str">
            <v>DISTRIBUIDOR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3737</v>
          </cell>
          <cell r="DH40">
            <v>305191.09000000003</v>
          </cell>
          <cell r="DI40">
            <v>3306</v>
          </cell>
          <cell r="DJ40">
            <v>268085.77</v>
          </cell>
          <cell r="DK40">
            <v>3687</v>
          </cell>
          <cell r="DL40">
            <v>288454.18</v>
          </cell>
          <cell r="DM40">
            <v>5431</v>
          </cell>
          <cell r="DN40">
            <v>440297.63</v>
          </cell>
          <cell r="DO40">
            <v>5162</v>
          </cell>
          <cell r="DP40">
            <v>420774.40000000002</v>
          </cell>
          <cell r="DQ40">
            <v>3468</v>
          </cell>
          <cell r="DR40">
            <v>271487.86</v>
          </cell>
          <cell r="DS40">
            <v>24791</v>
          </cell>
          <cell r="DT40">
            <v>1994290.93</v>
          </cell>
          <cell r="DX40">
            <v>7897473202016</v>
          </cell>
          <cell r="DY40">
            <v>1101302400011</v>
          </cell>
        </row>
        <row r="41">
          <cell r="CT41" t="str">
            <v>FARMÁCIAS E DROGARIAS PRIVADAS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3329</v>
          </cell>
          <cell r="DH41">
            <v>264216.36</v>
          </cell>
          <cell r="DI41">
            <v>1907</v>
          </cell>
          <cell r="DJ41">
            <v>152488.95999999999</v>
          </cell>
          <cell r="DK41">
            <v>2186</v>
          </cell>
          <cell r="DL41">
            <v>168897.2</v>
          </cell>
          <cell r="DM41">
            <v>2253</v>
          </cell>
          <cell r="DN41">
            <v>175121.95</v>
          </cell>
          <cell r="DO41">
            <v>1237</v>
          </cell>
          <cell r="DP41">
            <v>78950.84</v>
          </cell>
          <cell r="DQ41">
            <v>1811</v>
          </cell>
          <cell r="DR41">
            <v>127157.51</v>
          </cell>
          <cell r="DS41">
            <v>12723</v>
          </cell>
          <cell r="DT41">
            <v>966832.82</v>
          </cell>
          <cell r="DX41">
            <v>7897473206915</v>
          </cell>
          <cell r="DY41">
            <v>1101302720014</v>
          </cell>
        </row>
        <row r="42">
          <cell r="CT42" t="str">
            <v>OUTROS DESTINATÁRIOS, NÃO PREVISTOS NAS HIPÓTESES ACIMA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160</v>
          </cell>
          <cell r="DH42">
            <v>12594.26</v>
          </cell>
          <cell r="DI42">
            <v>0</v>
          </cell>
          <cell r="DJ42">
            <v>0</v>
          </cell>
          <cell r="DK42">
            <v>140</v>
          </cell>
          <cell r="DL42">
            <v>11019.96</v>
          </cell>
          <cell r="DM42">
            <v>120</v>
          </cell>
          <cell r="DN42">
            <v>9240.35</v>
          </cell>
          <cell r="DO42">
            <v>60</v>
          </cell>
          <cell r="DP42">
            <v>4722.8500000000004</v>
          </cell>
          <cell r="DQ42">
            <v>100</v>
          </cell>
          <cell r="DR42">
            <v>7700.29</v>
          </cell>
          <cell r="DS42">
            <v>580</v>
          </cell>
          <cell r="DT42">
            <v>45277.71</v>
          </cell>
          <cell r="DX42">
            <v>7897473206922</v>
          </cell>
          <cell r="DY42">
            <v>1101302720022</v>
          </cell>
        </row>
        <row r="43">
          <cell r="CT43" t="str">
            <v>ESTABELECIMENTO PRIVADO DE SAÚDE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30</v>
          </cell>
          <cell r="DL43">
            <v>2335.7600000000002</v>
          </cell>
          <cell r="DM43">
            <v>0</v>
          </cell>
          <cell r="DN43">
            <v>0</v>
          </cell>
          <cell r="DO43">
            <v>22</v>
          </cell>
          <cell r="DP43">
            <v>1712.89</v>
          </cell>
          <cell r="DQ43">
            <v>4</v>
          </cell>
          <cell r="DR43">
            <v>308.02</v>
          </cell>
          <cell r="DS43">
            <v>56</v>
          </cell>
          <cell r="DT43">
            <v>4356.67</v>
          </cell>
          <cell r="DX43">
            <v>0</v>
          </cell>
          <cell r="DY43">
            <v>0</v>
          </cell>
        </row>
        <row r="44">
          <cell r="E44">
            <v>521904801165418</v>
          </cell>
          <cell r="F44" t="str">
            <v>CELAMINA</v>
          </cell>
          <cell r="G44" t="str">
            <v>10 MG/G CREM DERM CT BG AL REV X 20 G </v>
          </cell>
          <cell r="H44" t="str">
            <v>CREME DERMATOLÓGICO</v>
          </cell>
          <cell r="I44">
            <v>1</v>
          </cell>
          <cell r="J44" t="str">
            <v>BISNAGA</v>
          </cell>
          <cell r="K44">
            <v>20</v>
          </cell>
          <cell r="L44" t="str">
            <v>G</v>
          </cell>
          <cell r="M44" t="str">
            <v>Conformidade</v>
          </cell>
          <cell r="N44">
            <v>1</v>
          </cell>
          <cell r="O44" t="str">
            <v>Tarja Vermelha</v>
          </cell>
          <cell r="P44" t="str">
            <v>Não</v>
          </cell>
          <cell r="Q44" t="str">
            <v>Não</v>
          </cell>
          <cell r="R44" t="str">
            <v>Não</v>
          </cell>
          <cell r="S44" t="str">
            <v>N</v>
          </cell>
          <cell r="U44" t="str">
            <v>Similar</v>
          </cell>
          <cell r="V44" t="str">
            <v>Monitorado</v>
          </cell>
          <cell r="X44" t="str">
            <v>41621-49-2</v>
          </cell>
          <cell r="AA44" t="str">
            <v>MG/G</v>
          </cell>
          <cell r="AB44">
            <v>9336</v>
          </cell>
          <cell r="AC44" t="str">
            <v>222 - ANTIFÚNGICOS DERMATOLÓGICOS TÓPICOS</v>
          </cell>
          <cell r="AD44" t="str">
            <v>N</v>
          </cell>
          <cell r="AE44" t="str">
            <v>N</v>
          </cell>
          <cell r="AF44">
            <v>0</v>
          </cell>
          <cell r="AG44" t="str">
            <v>N</v>
          </cell>
          <cell r="AH44">
            <v>0</v>
          </cell>
          <cell r="AI44">
            <v>19.93</v>
          </cell>
          <cell r="AJ44">
            <v>21.31</v>
          </cell>
          <cell r="AK44">
            <v>0</v>
          </cell>
          <cell r="AL44">
            <v>21.61</v>
          </cell>
          <cell r="AM44">
            <v>21.92</v>
          </cell>
          <cell r="AN44">
            <v>0</v>
          </cell>
          <cell r="AO44">
            <v>18.55</v>
          </cell>
          <cell r="AP44">
            <v>0</v>
          </cell>
          <cell r="AQ44">
            <v>26.62</v>
          </cell>
          <cell r="AR44">
            <v>28.4</v>
          </cell>
          <cell r="AS44">
            <v>0</v>
          </cell>
          <cell r="AT44">
            <v>28.79</v>
          </cell>
          <cell r="AU44">
            <v>29.19</v>
          </cell>
          <cell r="AV44">
            <v>0</v>
          </cell>
          <cell r="AW44">
            <v>25.64</v>
          </cell>
          <cell r="AX44">
            <v>0</v>
          </cell>
          <cell r="AY44">
            <v>20.49</v>
          </cell>
          <cell r="AZ44">
            <v>21.92</v>
          </cell>
          <cell r="BA44">
            <v>22.07</v>
          </cell>
          <cell r="BB44">
            <v>22.22</v>
          </cell>
          <cell r="BC44">
            <v>0</v>
          </cell>
          <cell r="BD44">
            <v>22.87</v>
          </cell>
          <cell r="BE44">
            <v>19.079999999999998</v>
          </cell>
          <cell r="BF44">
            <v>0</v>
          </cell>
          <cell r="BG44">
            <v>27.37</v>
          </cell>
          <cell r="BH44">
            <v>29.22</v>
          </cell>
          <cell r="BI44">
            <v>29.41</v>
          </cell>
          <cell r="BJ44">
            <v>29.61</v>
          </cell>
          <cell r="BK44">
            <v>0</v>
          </cell>
          <cell r="BL44">
            <v>30.44</v>
          </cell>
          <cell r="BM44">
            <v>26.38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2.82</v>
          </cell>
          <cell r="DV44">
            <v>2.84</v>
          </cell>
          <cell r="DX44">
            <v>0</v>
          </cell>
          <cell r="DY44">
            <v>0</v>
          </cell>
        </row>
        <row r="45">
          <cell r="E45">
            <v>521904808178418</v>
          </cell>
          <cell r="F45" t="str">
            <v>CELAMINA</v>
          </cell>
          <cell r="G45" t="str">
            <v>10 MG/ML SOL TOP CT FR PLAS TRANS GOT X 15 ML</v>
          </cell>
          <cell r="H45" t="str">
            <v>SOLUÇÃO TÓPICA</v>
          </cell>
          <cell r="I45">
            <v>1</v>
          </cell>
          <cell r="J45" t="str">
            <v>FRASCO</v>
          </cell>
          <cell r="K45">
            <v>15</v>
          </cell>
          <cell r="L45" t="str">
            <v>ML</v>
          </cell>
          <cell r="M45" t="str">
            <v>Conformidade</v>
          </cell>
          <cell r="N45">
            <v>1</v>
          </cell>
          <cell r="O45" t="str">
            <v>Tarja Vermelha</v>
          </cell>
          <cell r="P45" t="str">
            <v>Não</v>
          </cell>
          <cell r="Q45" t="str">
            <v>Não</v>
          </cell>
          <cell r="R45" t="str">
            <v>Não</v>
          </cell>
          <cell r="S45" t="str">
            <v>N</v>
          </cell>
          <cell r="U45" t="str">
            <v>Similar</v>
          </cell>
          <cell r="V45" t="str">
            <v>Monitorado</v>
          </cell>
          <cell r="X45" t="str">
            <v>41621-49-2</v>
          </cell>
          <cell r="AA45" t="str">
            <v>MG/ML</v>
          </cell>
          <cell r="AB45">
            <v>9336</v>
          </cell>
          <cell r="AC45" t="str">
            <v>222 - ANTIFÚNGICOS DERMATOLÓGICOS TÓPICOS</v>
          </cell>
          <cell r="AD45" t="str">
            <v>N</v>
          </cell>
          <cell r="AE45" t="str">
            <v>N</v>
          </cell>
          <cell r="AF45">
            <v>0</v>
          </cell>
          <cell r="AG45" t="str">
            <v>N</v>
          </cell>
          <cell r="AH45">
            <v>0</v>
          </cell>
          <cell r="AI45">
            <v>14.35</v>
          </cell>
          <cell r="AJ45">
            <v>15.34</v>
          </cell>
          <cell r="AK45">
            <v>0</v>
          </cell>
          <cell r="AL45">
            <v>15.56</v>
          </cell>
          <cell r="AM45">
            <v>15.78</v>
          </cell>
          <cell r="AN45">
            <v>0</v>
          </cell>
          <cell r="AO45">
            <v>13.35</v>
          </cell>
          <cell r="AP45">
            <v>0</v>
          </cell>
          <cell r="AQ45">
            <v>19.170000000000002</v>
          </cell>
          <cell r="AR45">
            <v>20.45</v>
          </cell>
          <cell r="AS45">
            <v>0</v>
          </cell>
          <cell r="AT45">
            <v>20.73</v>
          </cell>
          <cell r="AU45">
            <v>21.01</v>
          </cell>
          <cell r="AV45">
            <v>0</v>
          </cell>
          <cell r="AW45">
            <v>18.46</v>
          </cell>
          <cell r="AX45">
            <v>0</v>
          </cell>
          <cell r="AY45">
            <v>14.76</v>
          </cell>
          <cell r="AZ45">
            <v>15.78</v>
          </cell>
          <cell r="BA45">
            <v>15.89</v>
          </cell>
          <cell r="BB45">
            <v>16</v>
          </cell>
          <cell r="BC45">
            <v>0</v>
          </cell>
          <cell r="BD45">
            <v>16.47</v>
          </cell>
          <cell r="BE45">
            <v>13.74</v>
          </cell>
          <cell r="BF45">
            <v>0</v>
          </cell>
          <cell r="BG45">
            <v>19.72</v>
          </cell>
          <cell r="BH45">
            <v>21.03</v>
          </cell>
          <cell r="BI45">
            <v>21.18</v>
          </cell>
          <cell r="BJ45">
            <v>21.32</v>
          </cell>
          <cell r="BK45">
            <v>0</v>
          </cell>
          <cell r="BL45">
            <v>21.92</v>
          </cell>
          <cell r="BM45">
            <v>18.989999999999998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2.83</v>
          </cell>
          <cell r="DV45">
            <v>2.84</v>
          </cell>
          <cell r="DX45">
            <v>0</v>
          </cell>
          <cell r="DY45">
            <v>0</v>
          </cell>
        </row>
        <row r="46">
          <cell r="E46">
            <v>521903501151111</v>
          </cell>
          <cell r="F46" t="str">
            <v>CLORIDRATO DE DOXORRUBICINA</v>
          </cell>
          <cell r="G46" t="str">
            <v>10 MG PO LIOF P/ SOL INJ CT FA VD INC</v>
          </cell>
          <cell r="H46" t="str">
            <v>PÓ LIOFILIZADO INJETÁVEL</v>
          </cell>
          <cell r="I46">
            <v>1</v>
          </cell>
          <cell r="J46" t="str">
            <v>FRASCO-AMPOLA</v>
          </cell>
          <cell r="M46" t="str">
            <v>Conformidade</v>
          </cell>
          <cell r="N46">
            <v>3</v>
          </cell>
          <cell r="O46" t="str">
            <v>Tarja Vermelha</v>
          </cell>
          <cell r="P46" t="str">
            <v>Sim</v>
          </cell>
          <cell r="Q46" t="str">
            <v>Não</v>
          </cell>
          <cell r="R46" t="str">
            <v>Não</v>
          </cell>
          <cell r="S46" t="str">
            <v>I</v>
          </cell>
          <cell r="U46" t="str">
            <v>Genérico</v>
          </cell>
          <cell r="V46" t="str">
            <v>Monitorado</v>
          </cell>
          <cell r="X46" t="str">
            <v>25316-40-9</v>
          </cell>
          <cell r="AA46" t="str">
            <v>MG/ML</v>
          </cell>
          <cell r="AB46">
            <v>3229</v>
          </cell>
          <cell r="AC46" t="str">
            <v>442 - AGENTES ANTINEOPLÁSICOS ANTIBIÓTICOS</v>
          </cell>
          <cell r="AD46" t="str">
            <v>N</v>
          </cell>
          <cell r="AE46" t="str">
            <v>N</v>
          </cell>
          <cell r="AF46">
            <v>0</v>
          </cell>
          <cell r="AG46" t="str">
            <v>N</v>
          </cell>
          <cell r="AH46">
            <v>0</v>
          </cell>
          <cell r="AI46">
            <v>29.21</v>
          </cell>
          <cell r="AJ46">
            <v>30.97</v>
          </cell>
          <cell r="AK46">
            <v>0</v>
          </cell>
          <cell r="AL46">
            <v>31.35</v>
          </cell>
          <cell r="AM46">
            <v>31.74</v>
          </cell>
          <cell r="AN46">
            <v>0</v>
          </cell>
          <cell r="AO46">
            <v>30.97</v>
          </cell>
          <cell r="AP46">
            <v>0</v>
          </cell>
          <cell r="AQ46">
            <v>40.380000000000003</v>
          </cell>
          <cell r="AR46">
            <v>42.81</v>
          </cell>
          <cell r="AS46">
            <v>0</v>
          </cell>
          <cell r="AT46">
            <v>43.34</v>
          </cell>
          <cell r="AU46">
            <v>43.88</v>
          </cell>
          <cell r="AV46">
            <v>0</v>
          </cell>
          <cell r="AW46">
            <v>42.81</v>
          </cell>
          <cell r="AX46">
            <v>0</v>
          </cell>
          <cell r="AY46">
            <v>29.82</v>
          </cell>
          <cell r="AZ46">
            <v>31.62</v>
          </cell>
          <cell r="BA46">
            <v>31.81</v>
          </cell>
          <cell r="BB46">
            <v>32.01</v>
          </cell>
          <cell r="BC46">
            <v>0</v>
          </cell>
          <cell r="BD46">
            <v>32.81</v>
          </cell>
          <cell r="BE46">
            <v>31.62</v>
          </cell>
          <cell r="BF46">
            <v>0</v>
          </cell>
          <cell r="BG46">
            <v>41.22</v>
          </cell>
          <cell r="BH46">
            <v>43.71</v>
          </cell>
          <cell r="BI46">
            <v>43.98</v>
          </cell>
          <cell r="BJ46">
            <v>44.25</v>
          </cell>
          <cell r="BK46">
            <v>0</v>
          </cell>
          <cell r="BL46">
            <v>45.36</v>
          </cell>
          <cell r="BM46">
            <v>43.71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2.11</v>
          </cell>
          <cell r="DV46">
            <v>2.09</v>
          </cell>
          <cell r="DX46">
            <v>0</v>
          </cell>
          <cell r="DY46">
            <v>0</v>
          </cell>
        </row>
        <row r="47">
          <cell r="E47">
            <v>521903502156117</v>
          </cell>
          <cell r="F47" t="str">
            <v>CLORIDRATO DE DOXORRUBICINA</v>
          </cell>
          <cell r="G47" t="str">
            <v>50 MG PO LIOF P/ SOL INJ CT FA VD INC</v>
          </cell>
          <cell r="H47" t="str">
            <v>PÓ LIOFILIZADO INJETÁVEL</v>
          </cell>
          <cell r="I47">
            <v>1</v>
          </cell>
          <cell r="J47" t="str">
            <v>FRASCO-AMPOLA</v>
          </cell>
          <cell r="M47" t="str">
            <v>Conformidade</v>
          </cell>
          <cell r="N47">
            <v>3</v>
          </cell>
          <cell r="O47" t="str">
            <v>Tarja Vermelha</v>
          </cell>
          <cell r="P47" t="str">
            <v>Sim</v>
          </cell>
          <cell r="Q47" t="str">
            <v>Não</v>
          </cell>
          <cell r="R47" t="str">
            <v>Não</v>
          </cell>
          <cell r="S47" t="str">
            <v>I</v>
          </cell>
          <cell r="U47" t="str">
            <v>Genérico</v>
          </cell>
          <cell r="V47" t="str">
            <v>Monitorado</v>
          </cell>
          <cell r="X47" t="str">
            <v>25316-40-9</v>
          </cell>
          <cell r="AA47" t="str">
            <v>MG/ML</v>
          </cell>
          <cell r="AB47">
            <v>3229</v>
          </cell>
          <cell r="AC47" t="str">
            <v>442 - AGENTES ANTINEOPLÁSICOS ANTIBIÓTICOS</v>
          </cell>
          <cell r="AD47" t="str">
            <v>N</v>
          </cell>
          <cell r="AE47" t="str">
            <v>N</v>
          </cell>
          <cell r="AF47">
            <v>0</v>
          </cell>
          <cell r="AG47" t="str">
            <v>N</v>
          </cell>
          <cell r="AH47">
            <v>0</v>
          </cell>
          <cell r="AI47">
            <v>121.44</v>
          </cell>
          <cell r="AJ47">
            <v>128.76</v>
          </cell>
          <cell r="AK47">
            <v>0</v>
          </cell>
          <cell r="AL47">
            <v>130.33000000000001</v>
          </cell>
          <cell r="AM47">
            <v>131.94</v>
          </cell>
          <cell r="AN47">
            <v>0</v>
          </cell>
          <cell r="AO47">
            <v>128.76</v>
          </cell>
          <cell r="AP47">
            <v>0</v>
          </cell>
          <cell r="AQ47">
            <v>167.88</v>
          </cell>
          <cell r="AR47">
            <v>178</v>
          </cell>
          <cell r="AS47">
            <v>0</v>
          </cell>
          <cell r="AT47">
            <v>180.17</v>
          </cell>
          <cell r="AU47">
            <v>182.4</v>
          </cell>
          <cell r="AV47">
            <v>0</v>
          </cell>
          <cell r="AW47">
            <v>178</v>
          </cell>
          <cell r="AX47">
            <v>0</v>
          </cell>
          <cell r="AY47">
            <v>123.98</v>
          </cell>
          <cell r="AZ47">
            <v>131.44999999999999</v>
          </cell>
          <cell r="BA47">
            <v>132.25</v>
          </cell>
          <cell r="BB47">
            <v>133.05000000000001</v>
          </cell>
          <cell r="BC47">
            <v>0</v>
          </cell>
          <cell r="BD47">
            <v>136.38</v>
          </cell>
          <cell r="BE47">
            <v>131.44999999999999</v>
          </cell>
          <cell r="BF47">
            <v>0</v>
          </cell>
          <cell r="BG47">
            <v>171.4</v>
          </cell>
          <cell r="BH47">
            <v>181.72</v>
          </cell>
          <cell r="BI47">
            <v>182.83</v>
          </cell>
          <cell r="BJ47">
            <v>183.94</v>
          </cell>
          <cell r="BK47">
            <v>0</v>
          </cell>
          <cell r="BL47">
            <v>188.54</v>
          </cell>
          <cell r="BM47">
            <v>181.72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 t="str">
            <v>DISTRIBUIDOR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1550</v>
          </cell>
          <cell r="DH47">
            <v>71830.009999999995</v>
          </cell>
          <cell r="DI47">
            <v>1223</v>
          </cell>
          <cell r="DJ47">
            <v>56150</v>
          </cell>
          <cell r="DK47">
            <v>801</v>
          </cell>
          <cell r="DL47">
            <v>32473.95</v>
          </cell>
          <cell r="DM47">
            <v>697</v>
          </cell>
          <cell r="DN47">
            <v>34273.919999999998</v>
          </cell>
          <cell r="DO47">
            <v>2125</v>
          </cell>
          <cell r="DP47">
            <v>106250</v>
          </cell>
          <cell r="DQ47">
            <v>1145</v>
          </cell>
          <cell r="DR47">
            <v>50580</v>
          </cell>
          <cell r="DS47">
            <v>7541</v>
          </cell>
          <cell r="DT47">
            <v>351557.88</v>
          </cell>
          <cell r="DU47">
            <v>2.09</v>
          </cell>
          <cell r="DV47">
            <v>2.09</v>
          </cell>
          <cell r="DX47">
            <v>7897473203471</v>
          </cell>
          <cell r="DY47">
            <v>1101302540059</v>
          </cell>
        </row>
        <row r="48">
          <cell r="CT48" t="str">
            <v>ESTABELECIMENTO PRIVADO DE SAÚDE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60</v>
          </cell>
          <cell r="DH48">
            <v>3020</v>
          </cell>
          <cell r="DI48">
            <v>250</v>
          </cell>
          <cell r="DJ48">
            <v>12560</v>
          </cell>
          <cell r="DK48">
            <v>280</v>
          </cell>
          <cell r="DL48">
            <v>14000</v>
          </cell>
          <cell r="DM48">
            <v>10</v>
          </cell>
          <cell r="DN48">
            <v>520</v>
          </cell>
          <cell r="DO48">
            <v>310</v>
          </cell>
          <cell r="DP48">
            <v>15520</v>
          </cell>
          <cell r="DQ48">
            <v>10</v>
          </cell>
          <cell r="DR48">
            <v>520</v>
          </cell>
          <cell r="DS48">
            <v>920</v>
          </cell>
          <cell r="DT48">
            <v>46140</v>
          </cell>
          <cell r="DX48">
            <v>7897473203587</v>
          </cell>
          <cell r="DY48">
            <v>1101302540016</v>
          </cell>
        </row>
        <row r="49">
          <cell r="E49">
            <v>521904702159118</v>
          </cell>
          <cell r="F49" t="str">
            <v>CLORIDRATO DE IRINOTECANO</v>
          </cell>
          <cell r="G49" t="str">
            <v>20 MG/ML SOL INJ IV CT FA VD AMB X 2 ML  </v>
          </cell>
          <cell r="H49" t="str">
            <v>Solução injetável</v>
          </cell>
          <cell r="I49">
            <v>1</v>
          </cell>
          <cell r="J49" t="str">
            <v>FRASCO-AMPOLA</v>
          </cell>
          <cell r="K49">
            <v>2</v>
          </cell>
          <cell r="L49" t="str">
            <v>ML</v>
          </cell>
          <cell r="M49" t="str">
            <v>Conformidade</v>
          </cell>
          <cell r="N49">
            <v>3</v>
          </cell>
          <cell r="O49" t="str">
            <v>Tarja Vermelha</v>
          </cell>
          <cell r="P49" t="str">
            <v>Sim</v>
          </cell>
          <cell r="Q49" t="str">
            <v>Não</v>
          </cell>
          <cell r="R49" t="str">
            <v>Não</v>
          </cell>
          <cell r="S49" t="str">
            <v>I</v>
          </cell>
          <cell r="U49" t="str">
            <v>Genérico</v>
          </cell>
          <cell r="V49" t="str">
            <v>Monitorado</v>
          </cell>
          <cell r="X49" t="str">
            <v>100286-90-6</v>
          </cell>
          <cell r="AA49" t="str">
            <v>MG/ML</v>
          </cell>
          <cell r="AB49">
            <v>5052</v>
          </cell>
          <cell r="AC49" t="str">
            <v>779 - AGENTES ANTINEOPLÁSICOS CAMPTOTECINAS</v>
          </cell>
          <cell r="AD49" t="str">
            <v>N</v>
          </cell>
          <cell r="AE49" t="str">
            <v>N</v>
          </cell>
          <cell r="AF49">
            <v>0</v>
          </cell>
          <cell r="AG49" t="str">
            <v>N</v>
          </cell>
          <cell r="AH49">
            <v>0</v>
          </cell>
          <cell r="AI49">
            <v>347.83</v>
          </cell>
          <cell r="AJ49">
            <v>368.78</v>
          </cell>
          <cell r="AK49">
            <v>0</v>
          </cell>
          <cell r="AL49">
            <v>373.28</v>
          </cell>
          <cell r="AM49">
            <v>377.89</v>
          </cell>
          <cell r="AN49">
            <v>0</v>
          </cell>
          <cell r="AO49">
            <v>368.78</v>
          </cell>
          <cell r="AP49">
            <v>0</v>
          </cell>
          <cell r="AQ49">
            <v>480.85</v>
          </cell>
          <cell r="AR49">
            <v>509.82</v>
          </cell>
          <cell r="AS49">
            <v>0</v>
          </cell>
          <cell r="AT49">
            <v>516.03</v>
          </cell>
          <cell r="AU49">
            <v>522.41</v>
          </cell>
          <cell r="AV49">
            <v>0</v>
          </cell>
          <cell r="AW49">
            <v>509.82</v>
          </cell>
          <cell r="AX49">
            <v>0</v>
          </cell>
          <cell r="AY49">
            <v>355.1</v>
          </cell>
          <cell r="AZ49">
            <v>376.49</v>
          </cell>
          <cell r="BA49">
            <v>378.77</v>
          </cell>
          <cell r="BB49">
            <v>381.08</v>
          </cell>
          <cell r="BC49">
            <v>0</v>
          </cell>
          <cell r="BD49">
            <v>390.61</v>
          </cell>
          <cell r="BE49">
            <v>376.49</v>
          </cell>
          <cell r="BF49">
            <v>0</v>
          </cell>
          <cell r="BG49">
            <v>490.9</v>
          </cell>
          <cell r="BH49">
            <v>520.48</v>
          </cell>
          <cell r="BI49">
            <v>523.63</v>
          </cell>
          <cell r="BJ49">
            <v>526.82000000000005</v>
          </cell>
          <cell r="BK49">
            <v>0</v>
          </cell>
          <cell r="BL49">
            <v>540</v>
          </cell>
          <cell r="BM49">
            <v>520.48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2.09</v>
          </cell>
          <cell r="DV49">
            <v>2.09</v>
          </cell>
          <cell r="DX49">
            <v>7897473202047</v>
          </cell>
          <cell r="DY49">
            <v>1101302320016</v>
          </cell>
        </row>
        <row r="50">
          <cell r="E50">
            <v>521904701152111</v>
          </cell>
          <cell r="F50" t="str">
            <v>CLORIDRATO DE IRINOTECANO</v>
          </cell>
          <cell r="G50" t="str">
            <v>20 MG/ML SOL INJ IV CT FA VD AMB X 5 ML  </v>
          </cell>
          <cell r="H50" t="str">
            <v>Solução injetável</v>
          </cell>
          <cell r="I50">
            <v>1</v>
          </cell>
          <cell r="J50" t="str">
            <v>FRASCO-AMPOLA</v>
          </cell>
          <cell r="K50">
            <v>5</v>
          </cell>
          <cell r="L50" t="str">
            <v>ML</v>
          </cell>
          <cell r="M50" t="str">
            <v>Conformidade</v>
          </cell>
          <cell r="N50">
            <v>3</v>
          </cell>
          <cell r="O50" t="str">
            <v>Tarja Vermelha</v>
          </cell>
          <cell r="P50" t="str">
            <v>Sim</v>
          </cell>
          <cell r="Q50" t="str">
            <v>Não</v>
          </cell>
          <cell r="R50" t="str">
            <v>Não</v>
          </cell>
          <cell r="S50" t="str">
            <v>I</v>
          </cell>
          <cell r="U50" t="str">
            <v>Genérico</v>
          </cell>
          <cell r="V50" t="str">
            <v>Monitorado</v>
          </cell>
          <cell r="X50" t="str">
            <v>100286-90-6</v>
          </cell>
          <cell r="AA50" t="str">
            <v>MG/ML</v>
          </cell>
          <cell r="AB50">
            <v>5052</v>
          </cell>
          <cell r="AC50" t="str">
            <v>779 - AGENTES ANTINEOPLÁSICOS CAMPTOTECINAS</v>
          </cell>
          <cell r="AD50" t="str">
            <v>N</v>
          </cell>
          <cell r="AE50" t="str">
            <v>N</v>
          </cell>
          <cell r="AF50">
            <v>0</v>
          </cell>
          <cell r="AG50" t="str">
            <v>N</v>
          </cell>
          <cell r="AH50">
            <v>0</v>
          </cell>
          <cell r="AI50">
            <v>862.7</v>
          </cell>
          <cell r="AJ50">
            <v>914.67</v>
          </cell>
          <cell r="AK50">
            <v>0</v>
          </cell>
          <cell r="AL50">
            <v>925.82</v>
          </cell>
          <cell r="AM50">
            <v>937.26</v>
          </cell>
          <cell r="AN50">
            <v>0</v>
          </cell>
          <cell r="AO50">
            <v>914.67</v>
          </cell>
          <cell r="AP50">
            <v>0</v>
          </cell>
          <cell r="AQ50">
            <v>1192.6300000000001</v>
          </cell>
          <cell r="AR50">
            <v>1264.48</v>
          </cell>
          <cell r="AS50">
            <v>0</v>
          </cell>
          <cell r="AT50">
            <v>1279.8900000000001</v>
          </cell>
          <cell r="AU50">
            <v>1295.71</v>
          </cell>
          <cell r="AV50">
            <v>0</v>
          </cell>
          <cell r="AW50">
            <v>1264.48</v>
          </cell>
          <cell r="AX50">
            <v>0</v>
          </cell>
          <cell r="AY50">
            <v>880.73</v>
          </cell>
          <cell r="AZ50">
            <v>933.78</v>
          </cell>
          <cell r="BA50">
            <v>939.44</v>
          </cell>
          <cell r="BB50">
            <v>945.17</v>
          </cell>
          <cell r="BC50">
            <v>0</v>
          </cell>
          <cell r="BD50">
            <v>968.8</v>
          </cell>
          <cell r="BE50">
            <v>933.78</v>
          </cell>
          <cell r="BF50">
            <v>0</v>
          </cell>
          <cell r="BG50">
            <v>1217.56</v>
          </cell>
          <cell r="BH50">
            <v>1290.9000000000001</v>
          </cell>
          <cell r="BI50">
            <v>1298.72</v>
          </cell>
          <cell r="BJ50">
            <v>1306.6400000000001</v>
          </cell>
          <cell r="BK50">
            <v>0</v>
          </cell>
          <cell r="BL50">
            <v>1339.31</v>
          </cell>
          <cell r="BM50">
            <v>1290.9000000000001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 t="str">
            <v>DISTRIBUIDOR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187</v>
          </cell>
          <cell r="DJ50">
            <v>10285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187</v>
          </cell>
          <cell r="DT50">
            <v>10285</v>
          </cell>
          <cell r="DU50">
            <v>2.09</v>
          </cell>
          <cell r="DV50">
            <v>2.09</v>
          </cell>
          <cell r="DX50">
            <v>7897473202054</v>
          </cell>
          <cell r="DY50">
            <v>1101302320024</v>
          </cell>
        </row>
        <row r="51">
          <cell r="E51">
            <v>521905401160417</v>
          </cell>
          <cell r="F51" t="str">
            <v>CLOTRIGEL</v>
          </cell>
          <cell r="G51" t="str">
            <v>20 MG/G CREM VAG CT BG AL X 20 G + 3 APLIC</v>
          </cell>
          <cell r="H51" t="str">
            <v>CREME VAGINAL</v>
          </cell>
          <cell r="I51">
            <v>1</v>
          </cell>
          <cell r="J51" t="str">
            <v>BISNAGA</v>
          </cell>
          <cell r="K51">
            <v>20</v>
          </cell>
          <cell r="L51" t="str">
            <v>G</v>
          </cell>
          <cell r="M51" t="str">
            <v>Conformidade</v>
          </cell>
          <cell r="N51">
            <v>1</v>
          </cell>
          <cell r="O51" t="str">
            <v>Tarja Vermelha</v>
          </cell>
          <cell r="P51" t="str">
            <v>Não</v>
          </cell>
          <cell r="Q51" t="str">
            <v>Não</v>
          </cell>
          <cell r="R51" t="str">
            <v>Não</v>
          </cell>
          <cell r="S51" t="str">
            <v>N</v>
          </cell>
          <cell r="U51" t="str">
            <v>Similar</v>
          </cell>
          <cell r="V51" t="str">
            <v>Monitorado</v>
          </cell>
          <cell r="X51" t="str">
            <v>23593-75-1</v>
          </cell>
          <cell r="AA51" t="str">
            <v>MG/G</v>
          </cell>
          <cell r="AB51">
            <v>2529</v>
          </cell>
          <cell r="AC51" t="str">
            <v>249 - ANTIFÚNGICOS GINECOLÓGICOS</v>
          </cell>
          <cell r="AD51" t="str">
            <v>N</v>
          </cell>
          <cell r="AE51" t="str">
            <v>N</v>
          </cell>
          <cell r="AF51">
            <v>0</v>
          </cell>
          <cell r="AG51" t="str">
            <v>N</v>
          </cell>
          <cell r="AH51">
            <v>0</v>
          </cell>
          <cell r="AI51">
            <v>25.72</v>
          </cell>
          <cell r="AJ51">
            <v>27.5</v>
          </cell>
          <cell r="AK51">
            <v>0</v>
          </cell>
          <cell r="AL51">
            <v>27.89</v>
          </cell>
          <cell r="AM51">
            <v>28.28</v>
          </cell>
          <cell r="AN51">
            <v>0</v>
          </cell>
          <cell r="AO51">
            <v>23.94</v>
          </cell>
          <cell r="AP51">
            <v>0</v>
          </cell>
          <cell r="AQ51">
            <v>34.36</v>
          </cell>
          <cell r="AR51">
            <v>36.659999999999997</v>
          </cell>
          <cell r="AS51">
            <v>0</v>
          </cell>
          <cell r="AT51">
            <v>37.15</v>
          </cell>
          <cell r="AU51">
            <v>37.659999999999997</v>
          </cell>
          <cell r="AV51">
            <v>0</v>
          </cell>
          <cell r="AW51">
            <v>33.1</v>
          </cell>
          <cell r="AX51">
            <v>0</v>
          </cell>
          <cell r="AY51">
            <v>26.45</v>
          </cell>
          <cell r="AZ51">
            <v>28.28</v>
          </cell>
          <cell r="BA51">
            <v>28.48</v>
          </cell>
          <cell r="BB51">
            <v>28.68</v>
          </cell>
          <cell r="BC51">
            <v>0</v>
          </cell>
          <cell r="BD51">
            <v>29.51</v>
          </cell>
          <cell r="BE51">
            <v>24.62</v>
          </cell>
          <cell r="BF51">
            <v>0</v>
          </cell>
          <cell r="BG51">
            <v>35.33</v>
          </cell>
          <cell r="BH51">
            <v>37.700000000000003</v>
          </cell>
          <cell r="BI51">
            <v>37.950000000000003</v>
          </cell>
          <cell r="BJ51">
            <v>38.21</v>
          </cell>
          <cell r="BK51">
            <v>0</v>
          </cell>
          <cell r="BL51">
            <v>39.28</v>
          </cell>
          <cell r="BM51">
            <v>34.04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 t="str">
            <v>DISTRIBUIDOR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1686</v>
          </cell>
          <cell r="DH51">
            <v>37662.92</v>
          </cell>
          <cell r="DI51">
            <v>1531</v>
          </cell>
          <cell r="DJ51">
            <v>32903.1</v>
          </cell>
          <cell r="DK51">
            <v>452</v>
          </cell>
          <cell r="DL51">
            <v>9609.42</v>
          </cell>
          <cell r="DM51">
            <v>1274</v>
          </cell>
          <cell r="DN51">
            <v>29311.9</v>
          </cell>
          <cell r="DO51">
            <v>-1</v>
          </cell>
          <cell r="DP51">
            <v>-20.93</v>
          </cell>
          <cell r="DQ51">
            <v>0</v>
          </cell>
          <cell r="DR51">
            <v>0</v>
          </cell>
          <cell r="DS51">
            <v>4942</v>
          </cell>
          <cell r="DT51">
            <v>109466.41</v>
          </cell>
          <cell r="DU51">
            <v>2.83</v>
          </cell>
          <cell r="DV51">
            <v>2.84</v>
          </cell>
          <cell r="DX51">
            <v>0</v>
          </cell>
          <cell r="DY51">
            <v>0</v>
          </cell>
        </row>
        <row r="52">
          <cell r="CT52" t="str">
            <v>FARMÁCIAS E DROGARIAS PRIVADAS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1238</v>
          </cell>
          <cell r="DH52">
            <v>27393.42</v>
          </cell>
          <cell r="DI52">
            <v>537</v>
          </cell>
          <cell r="DJ52">
            <v>12142.36</v>
          </cell>
          <cell r="DK52">
            <v>251</v>
          </cell>
          <cell r="DL52">
            <v>6172.43</v>
          </cell>
          <cell r="DM52">
            <v>698</v>
          </cell>
          <cell r="DN52">
            <v>15158.92</v>
          </cell>
          <cell r="DO52">
            <v>-59</v>
          </cell>
          <cell r="DP52">
            <v>-1414.05</v>
          </cell>
          <cell r="DQ52">
            <v>0</v>
          </cell>
          <cell r="DR52">
            <v>0</v>
          </cell>
          <cell r="DS52">
            <v>2665</v>
          </cell>
          <cell r="DT52">
            <v>59453.08</v>
          </cell>
          <cell r="DX52">
            <v>7897473201989</v>
          </cell>
          <cell r="DY52">
            <v>1101302350012</v>
          </cell>
        </row>
        <row r="53">
          <cell r="CT53" t="str">
            <v>OUTROS DESTINATÁRIOS, NÃO PREVISTOS NAS HIPÓTESES ACIMA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200</v>
          </cell>
          <cell r="DH53">
            <v>4374.6899999999996</v>
          </cell>
          <cell r="DI53">
            <v>40</v>
          </cell>
          <cell r="DJ53">
            <v>874.95</v>
          </cell>
          <cell r="DK53">
            <v>80</v>
          </cell>
          <cell r="DL53">
            <v>1749.9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320</v>
          </cell>
          <cell r="DT53">
            <v>6999.54</v>
          </cell>
          <cell r="DX53">
            <v>7897473201996</v>
          </cell>
          <cell r="DY53">
            <v>1101302350020</v>
          </cell>
        </row>
        <row r="54">
          <cell r="CT54" t="str">
            <v>ESTABELECIMENTO PRIVADO DE SAÚDE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60</v>
          </cell>
          <cell r="DH54">
            <v>1298.1500000000001</v>
          </cell>
          <cell r="DI54">
            <v>0</v>
          </cell>
          <cell r="DJ54">
            <v>0</v>
          </cell>
          <cell r="DK54">
            <v>62</v>
          </cell>
          <cell r="DL54">
            <v>1398</v>
          </cell>
          <cell r="DM54">
            <v>40</v>
          </cell>
          <cell r="DN54">
            <v>808.37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162</v>
          </cell>
          <cell r="DT54">
            <v>3504.52</v>
          </cell>
          <cell r="DX54">
            <v>7897473204331</v>
          </cell>
          <cell r="DY54">
            <v>1101302600019</v>
          </cell>
        </row>
        <row r="55">
          <cell r="E55">
            <v>521905701172313</v>
          </cell>
          <cell r="F55" t="str">
            <v>DERIVA C MICRO</v>
          </cell>
          <cell r="G55" t="str">
            <v>1 MG/G + 10 MG/G GEL DERM LIB PROL CT BG PLAS LAM X 30 G</v>
          </cell>
          <cell r="H55" t="str">
            <v>GEL DERMATOLÓGICO DE LIBERAÇÃO PROLONGADA</v>
          </cell>
          <cell r="I55">
            <v>1</v>
          </cell>
          <cell r="J55" t="str">
            <v>BISNAGA</v>
          </cell>
          <cell r="K55">
            <v>30</v>
          </cell>
          <cell r="L55" t="str">
            <v>G</v>
          </cell>
          <cell r="M55" t="str">
            <v>Conformidade</v>
          </cell>
          <cell r="N55">
            <v>2</v>
          </cell>
          <cell r="O55" t="str">
            <v>Tarja Vermelha</v>
          </cell>
          <cell r="P55" t="str">
            <v>Não</v>
          </cell>
          <cell r="Q55" t="str">
            <v>Não</v>
          </cell>
          <cell r="R55" t="str">
            <v>Não</v>
          </cell>
          <cell r="S55" t="str">
            <v>N</v>
          </cell>
          <cell r="U55" t="str">
            <v>Similar</v>
          </cell>
          <cell r="V55" t="str">
            <v>Monitorado</v>
          </cell>
          <cell r="X55" t="str">
            <v>24729-96-2,106685-40-9</v>
          </cell>
          <cell r="AA55" t="str">
            <v>MG</v>
          </cell>
          <cell r="AB55">
            <v>2232.0041000000001</v>
          </cell>
          <cell r="AC55" t="str">
            <v>243 - ANTIACNEICOS TÓPICOS</v>
          </cell>
          <cell r="AD55" t="str">
            <v>N</v>
          </cell>
          <cell r="AE55" t="str">
            <v>N</v>
          </cell>
          <cell r="AF55">
            <v>0</v>
          </cell>
          <cell r="AG55" t="str">
            <v>N</v>
          </cell>
          <cell r="AH55">
            <v>0</v>
          </cell>
          <cell r="AI55">
            <v>23.62</v>
          </cell>
          <cell r="AJ55">
            <v>25.25</v>
          </cell>
          <cell r="AK55">
            <v>0</v>
          </cell>
          <cell r="AL55">
            <v>25.61</v>
          </cell>
          <cell r="AM55">
            <v>25.98</v>
          </cell>
          <cell r="AN55">
            <v>0</v>
          </cell>
          <cell r="AO55">
            <v>21.98</v>
          </cell>
          <cell r="AP55">
            <v>0</v>
          </cell>
          <cell r="AQ55">
            <v>31.55</v>
          </cell>
          <cell r="AR55">
            <v>33.659999999999997</v>
          </cell>
          <cell r="AS55">
            <v>0</v>
          </cell>
          <cell r="AT55">
            <v>34.119999999999997</v>
          </cell>
          <cell r="AU55">
            <v>34.6</v>
          </cell>
          <cell r="AV55">
            <v>0</v>
          </cell>
          <cell r="AW55">
            <v>30.39</v>
          </cell>
          <cell r="AX55">
            <v>0</v>
          </cell>
          <cell r="AY55">
            <v>24.2</v>
          </cell>
          <cell r="AZ55">
            <v>25.88</v>
          </cell>
          <cell r="BA55">
            <v>26.06</v>
          </cell>
          <cell r="BB55">
            <v>26.24</v>
          </cell>
          <cell r="BC55">
            <v>0</v>
          </cell>
          <cell r="BD55">
            <v>27</v>
          </cell>
          <cell r="BE55">
            <v>22.53</v>
          </cell>
          <cell r="BF55">
            <v>0</v>
          </cell>
          <cell r="BG55">
            <v>32.33</v>
          </cell>
          <cell r="BH55">
            <v>34.5</v>
          </cell>
          <cell r="BI55">
            <v>34.729999999999997</v>
          </cell>
          <cell r="BJ55">
            <v>34.96</v>
          </cell>
          <cell r="BK55">
            <v>0</v>
          </cell>
          <cell r="BL55">
            <v>35.94</v>
          </cell>
          <cell r="BM55">
            <v>31.15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 t="str">
            <v>DISTRIBUIDOR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7287</v>
          </cell>
          <cell r="DH55">
            <v>149005.82999999999</v>
          </cell>
          <cell r="DI55">
            <v>7532</v>
          </cell>
          <cell r="DJ55">
            <v>151554.09</v>
          </cell>
          <cell r="DK55">
            <v>6137</v>
          </cell>
          <cell r="DL55">
            <v>124652.21</v>
          </cell>
          <cell r="DM55">
            <v>5211</v>
          </cell>
          <cell r="DN55">
            <v>105975.55</v>
          </cell>
          <cell r="DO55">
            <v>7179</v>
          </cell>
          <cell r="DP55">
            <v>146512.54999999999</v>
          </cell>
          <cell r="DQ55">
            <v>19</v>
          </cell>
          <cell r="DR55">
            <v>374.07</v>
          </cell>
          <cell r="DS55">
            <v>33365</v>
          </cell>
          <cell r="DT55">
            <v>678074.3</v>
          </cell>
          <cell r="DU55">
            <v>2.46</v>
          </cell>
          <cell r="DV55">
            <v>2.4700000000000002</v>
          </cell>
          <cell r="DX55">
            <v>0</v>
          </cell>
          <cell r="DY55">
            <v>0</v>
          </cell>
        </row>
        <row r="56">
          <cell r="CT56" t="str">
            <v>FARMÁCIAS E DROGARIAS PRIVADAS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3819</v>
          </cell>
          <cell r="DH56">
            <v>76053.759999999995</v>
          </cell>
          <cell r="DI56">
            <v>2784</v>
          </cell>
          <cell r="DJ56">
            <v>56204.25</v>
          </cell>
          <cell r="DK56">
            <v>3418</v>
          </cell>
          <cell r="DL56">
            <v>68683.539999999994</v>
          </cell>
          <cell r="DM56">
            <v>1169</v>
          </cell>
          <cell r="DN56">
            <v>21477.13</v>
          </cell>
          <cell r="DO56">
            <v>4462</v>
          </cell>
          <cell r="DP56">
            <v>91490.33</v>
          </cell>
          <cell r="DQ56">
            <v>120</v>
          </cell>
          <cell r="DR56">
            <v>2367.3000000000002</v>
          </cell>
          <cell r="DS56">
            <v>15772</v>
          </cell>
          <cell r="DT56">
            <v>316276.31</v>
          </cell>
          <cell r="DX56">
            <v>0</v>
          </cell>
          <cell r="DY56">
            <v>0</v>
          </cell>
        </row>
        <row r="57">
          <cell r="CT57" t="str">
            <v>OUTROS DESTINATÁRIOS, NÃO PREVISTOS NAS HIPÓTESES ACIMA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140</v>
          </cell>
          <cell r="DH57">
            <v>2811.74</v>
          </cell>
          <cell r="DI57">
            <v>320</v>
          </cell>
          <cell r="DJ57">
            <v>6426.84</v>
          </cell>
          <cell r="DK57">
            <v>120</v>
          </cell>
          <cell r="DL57">
            <v>2410.0500000000002</v>
          </cell>
          <cell r="DM57">
            <v>200</v>
          </cell>
          <cell r="DN57">
            <v>3929.44</v>
          </cell>
          <cell r="DO57">
            <v>180</v>
          </cell>
          <cell r="DP57">
            <v>3615.08</v>
          </cell>
          <cell r="DQ57">
            <v>0</v>
          </cell>
          <cell r="DR57">
            <v>0</v>
          </cell>
          <cell r="DS57">
            <v>960</v>
          </cell>
          <cell r="DT57">
            <v>19193.150000000001</v>
          </cell>
          <cell r="DX57">
            <v>0</v>
          </cell>
          <cell r="DY57">
            <v>0</v>
          </cell>
        </row>
        <row r="58">
          <cell r="CT58" t="str">
            <v>ESTABELECIMENTO PRIVADO DE SAÚDE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60</v>
          </cell>
          <cell r="DH58">
            <v>1191.94</v>
          </cell>
          <cell r="DI58">
            <v>6</v>
          </cell>
          <cell r="DJ58">
            <v>119.19</v>
          </cell>
          <cell r="DK58">
            <v>24</v>
          </cell>
          <cell r="DL58">
            <v>476.78</v>
          </cell>
          <cell r="DM58">
            <v>40</v>
          </cell>
          <cell r="DN58">
            <v>785.89</v>
          </cell>
          <cell r="DO58">
            <v>110</v>
          </cell>
          <cell r="DP58">
            <v>2185.1999999999998</v>
          </cell>
          <cell r="DQ58">
            <v>0</v>
          </cell>
          <cell r="DR58">
            <v>0</v>
          </cell>
          <cell r="DS58">
            <v>240</v>
          </cell>
          <cell r="DT58">
            <v>4759</v>
          </cell>
          <cell r="DX58">
            <v>7897473205772</v>
          </cell>
          <cell r="DY58">
            <v>1101302660021</v>
          </cell>
        </row>
        <row r="59">
          <cell r="E59">
            <v>521905501173316</v>
          </cell>
          <cell r="F59" t="str">
            <v>DERIVA MICRO</v>
          </cell>
          <cell r="G59" t="str">
            <v>1 MG/G GEL DERM LIB PROL CT BG AL REV X 30 G</v>
          </cell>
          <cell r="H59" t="str">
            <v>GEL DERMATOLÓGICO DE LIBERAÇÃO PROLONGADA</v>
          </cell>
          <cell r="I59">
            <v>1</v>
          </cell>
          <cell r="J59" t="str">
            <v>BISNAGA</v>
          </cell>
          <cell r="K59">
            <v>30</v>
          </cell>
          <cell r="L59" t="str">
            <v>G</v>
          </cell>
          <cell r="M59" t="str">
            <v>Conformidade</v>
          </cell>
          <cell r="N59">
            <v>3</v>
          </cell>
          <cell r="O59" t="str">
            <v>Tarja Vermelha</v>
          </cell>
          <cell r="P59" t="str">
            <v>Não</v>
          </cell>
          <cell r="Q59" t="str">
            <v>Não</v>
          </cell>
          <cell r="R59" t="str">
            <v>Não</v>
          </cell>
          <cell r="S59" t="str">
            <v>N</v>
          </cell>
          <cell r="U59" t="str">
            <v>Similar</v>
          </cell>
          <cell r="V59" t="str">
            <v>Monitorado</v>
          </cell>
          <cell r="X59" t="str">
            <v>106685-40-9</v>
          </cell>
          <cell r="AA59" t="str">
            <v>MG/G</v>
          </cell>
          <cell r="AB59">
            <v>410</v>
          </cell>
          <cell r="AC59" t="str">
            <v>244 - ANTIACNEICOS SISTÊMICOS</v>
          </cell>
          <cell r="AD59" t="str">
            <v>N</v>
          </cell>
          <cell r="AE59" t="str">
            <v>N</v>
          </cell>
          <cell r="AF59">
            <v>0</v>
          </cell>
          <cell r="AG59" t="str">
            <v>N</v>
          </cell>
          <cell r="AH59">
            <v>0</v>
          </cell>
          <cell r="AI59">
            <v>53.46</v>
          </cell>
          <cell r="AJ59">
            <v>57.17</v>
          </cell>
          <cell r="AK59">
            <v>0</v>
          </cell>
          <cell r="AL59">
            <v>57.97</v>
          </cell>
          <cell r="AM59">
            <v>58.8</v>
          </cell>
          <cell r="AN59">
            <v>0</v>
          </cell>
          <cell r="AO59">
            <v>49.77</v>
          </cell>
          <cell r="AP59">
            <v>0</v>
          </cell>
          <cell r="AQ59">
            <v>71.41</v>
          </cell>
          <cell r="AR59">
            <v>76.2</v>
          </cell>
          <cell r="AS59">
            <v>0</v>
          </cell>
          <cell r="AT59">
            <v>77.239999999999995</v>
          </cell>
          <cell r="AU59">
            <v>78.3</v>
          </cell>
          <cell r="AV59">
            <v>0</v>
          </cell>
          <cell r="AW59">
            <v>68.8</v>
          </cell>
          <cell r="AX59">
            <v>0</v>
          </cell>
          <cell r="AY59">
            <v>54.58</v>
          </cell>
          <cell r="AZ59">
            <v>58.36</v>
          </cell>
          <cell r="BA59">
            <v>58.77</v>
          </cell>
          <cell r="BB59">
            <v>59.18</v>
          </cell>
          <cell r="BC59">
            <v>0</v>
          </cell>
          <cell r="BD59">
            <v>60.9</v>
          </cell>
          <cell r="BE59">
            <v>50.8</v>
          </cell>
          <cell r="BF59">
            <v>0</v>
          </cell>
          <cell r="BG59">
            <v>72.91</v>
          </cell>
          <cell r="BH59">
            <v>77.790000000000006</v>
          </cell>
          <cell r="BI59">
            <v>78.319999999999993</v>
          </cell>
          <cell r="BJ59">
            <v>78.849999999999994</v>
          </cell>
          <cell r="BK59">
            <v>0</v>
          </cell>
          <cell r="BL59">
            <v>81.06</v>
          </cell>
          <cell r="BM59">
            <v>70.23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 t="str">
            <v>DISTRIBUIDOR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3264</v>
          </cell>
          <cell r="DH59">
            <v>151700.1</v>
          </cell>
          <cell r="DI59">
            <v>3964</v>
          </cell>
          <cell r="DJ59">
            <v>180113.64</v>
          </cell>
          <cell r="DK59">
            <v>4567</v>
          </cell>
          <cell r="DL59">
            <v>209528.93</v>
          </cell>
          <cell r="DM59">
            <v>5005</v>
          </cell>
          <cell r="DN59">
            <v>228536.38</v>
          </cell>
          <cell r="DO59">
            <v>5057</v>
          </cell>
          <cell r="DP59">
            <v>233145.87</v>
          </cell>
          <cell r="DQ59">
            <v>4399</v>
          </cell>
          <cell r="DR59">
            <v>197368.78</v>
          </cell>
          <cell r="DS59">
            <v>26256</v>
          </cell>
          <cell r="DT59">
            <v>1200393.7</v>
          </cell>
          <cell r="DU59">
            <v>2.09</v>
          </cell>
          <cell r="DV59">
            <v>2.09</v>
          </cell>
          <cell r="DX59">
            <v>0</v>
          </cell>
          <cell r="DY59">
            <v>0</v>
          </cell>
        </row>
        <row r="60">
          <cell r="CT60" t="str">
            <v>FARMÁCIAS E DROGARIAS PRIVADAS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3451</v>
          </cell>
          <cell r="DH60">
            <v>156607.91</v>
          </cell>
          <cell r="DI60">
            <v>2724</v>
          </cell>
          <cell r="DJ60">
            <v>121940.86</v>
          </cell>
          <cell r="DK60">
            <v>2855</v>
          </cell>
          <cell r="DL60">
            <v>126707.72</v>
          </cell>
          <cell r="DM60">
            <v>2374</v>
          </cell>
          <cell r="DN60">
            <v>107422.21</v>
          </cell>
          <cell r="DO60">
            <v>1151</v>
          </cell>
          <cell r="DP60">
            <v>53086.29</v>
          </cell>
          <cell r="DQ60">
            <v>2909</v>
          </cell>
          <cell r="DR60">
            <v>128359.63</v>
          </cell>
          <cell r="DS60">
            <v>15464</v>
          </cell>
          <cell r="DT60">
            <v>694124.62</v>
          </cell>
          <cell r="DX60">
            <v>0</v>
          </cell>
          <cell r="DY60">
            <v>0</v>
          </cell>
        </row>
        <row r="61">
          <cell r="CT61" t="str">
            <v>OUTROS DESTINATÁRIOS, NÃO PREVISTOS NAS HIPÓTESES ACIMA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120</v>
          </cell>
          <cell r="DH61">
            <v>5456.75</v>
          </cell>
          <cell r="DI61">
            <v>100</v>
          </cell>
          <cell r="DJ61">
            <v>4547.29</v>
          </cell>
          <cell r="DK61">
            <v>120</v>
          </cell>
          <cell r="DL61">
            <v>5456.74</v>
          </cell>
          <cell r="DM61">
            <v>160</v>
          </cell>
          <cell r="DN61">
            <v>7117.5</v>
          </cell>
          <cell r="DO61">
            <v>120</v>
          </cell>
          <cell r="DP61">
            <v>5456.75</v>
          </cell>
          <cell r="DQ61">
            <v>160</v>
          </cell>
          <cell r="DR61">
            <v>7117.5</v>
          </cell>
          <cell r="DS61">
            <v>780</v>
          </cell>
          <cell r="DT61">
            <v>35152.53</v>
          </cell>
          <cell r="DX61">
            <v>0</v>
          </cell>
          <cell r="DY61">
            <v>0</v>
          </cell>
        </row>
        <row r="62">
          <cell r="CT62" t="str">
            <v>ESTABELECIMENTO PRIVADO DE SAÚDE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40</v>
          </cell>
          <cell r="DH62">
            <v>1799.15</v>
          </cell>
          <cell r="DI62">
            <v>40</v>
          </cell>
          <cell r="DJ62">
            <v>1779.38</v>
          </cell>
          <cell r="DK62">
            <v>36</v>
          </cell>
          <cell r="DL62">
            <v>1619.23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25</v>
          </cell>
          <cell r="DR62">
            <v>1112.1099999999999</v>
          </cell>
          <cell r="DS62">
            <v>141</v>
          </cell>
          <cell r="DT62">
            <v>6309.87</v>
          </cell>
          <cell r="DX62">
            <v>7897473204270</v>
          </cell>
          <cell r="DY62">
            <v>1101302640037</v>
          </cell>
        </row>
        <row r="63">
          <cell r="E63">
            <v>521902602165411</v>
          </cell>
          <cell r="F63" t="str">
            <v>DERMOTIL</v>
          </cell>
          <cell r="G63" t="str">
            <v>1 MG/ G POM DERM CT BG AL X 20 G</v>
          </cell>
          <cell r="H63" t="str">
            <v>POMADA DERMATOLÓGICA</v>
          </cell>
          <cell r="I63">
            <v>1</v>
          </cell>
          <cell r="J63" t="str">
            <v>BISNAGA</v>
          </cell>
          <cell r="K63">
            <v>20</v>
          </cell>
          <cell r="L63" t="str">
            <v>G</v>
          </cell>
          <cell r="M63" t="str">
            <v>Conformidade</v>
          </cell>
          <cell r="N63">
            <v>1</v>
          </cell>
          <cell r="O63" t="str">
            <v>Tarja Vermelha</v>
          </cell>
          <cell r="P63" t="str">
            <v>Não</v>
          </cell>
          <cell r="Q63" t="str">
            <v>Não</v>
          </cell>
          <cell r="R63" t="str">
            <v>Não</v>
          </cell>
          <cell r="S63" t="str">
            <v>I</v>
          </cell>
          <cell r="U63" t="str">
            <v>Similar</v>
          </cell>
          <cell r="V63" t="str">
            <v>Monitorado</v>
          </cell>
          <cell r="X63" t="str">
            <v>83919-23-7</v>
          </cell>
          <cell r="AA63" t="str">
            <v>MG/G</v>
          </cell>
          <cell r="AB63">
            <v>6061</v>
          </cell>
          <cell r="AC63" t="str">
            <v>235 - CORTICOESTERÓIDES TÓPICOS PUROS</v>
          </cell>
          <cell r="AD63" t="str">
            <v>N</v>
          </cell>
          <cell r="AE63" t="str">
            <v>N</v>
          </cell>
          <cell r="AF63">
            <v>0</v>
          </cell>
          <cell r="AG63" t="str">
            <v>N</v>
          </cell>
          <cell r="AH63">
            <v>0</v>
          </cell>
          <cell r="AI63">
            <v>26.05</v>
          </cell>
          <cell r="AJ63">
            <v>27.62</v>
          </cell>
          <cell r="AK63">
            <v>0</v>
          </cell>
          <cell r="AL63">
            <v>27.96</v>
          </cell>
          <cell r="AM63">
            <v>28.31</v>
          </cell>
          <cell r="AN63">
            <v>0</v>
          </cell>
          <cell r="AO63">
            <v>27.62</v>
          </cell>
          <cell r="AP63">
            <v>0</v>
          </cell>
          <cell r="AQ63">
            <v>36.01</v>
          </cell>
          <cell r="AR63">
            <v>38.18</v>
          </cell>
          <cell r="AS63">
            <v>0</v>
          </cell>
          <cell r="AT63">
            <v>38.65</v>
          </cell>
          <cell r="AU63">
            <v>39.14</v>
          </cell>
          <cell r="AV63">
            <v>0</v>
          </cell>
          <cell r="AW63">
            <v>38.18</v>
          </cell>
          <cell r="AX63">
            <v>0</v>
          </cell>
          <cell r="AY63">
            <v>26.79</v>
          </cell>
          <cell r="AZ63">
            <v>28.41</v>
          </cell>
          <cell r="BA63">
            <v>28.58</v>
          </cell>
          <cell r="BB63">
            <v>28.75</v>
          </cell>
          <cell r="BC63">
            <v>0</v>
          </cell>
          <cell r="BD63">
            <v>29.47</v>
          </cell>
          <cell r="BE63">
            <v>28.41</v>
          </cell>
          <cell r="BF63">
            <v>0</v>
          </cell>
          <cell r="BG63">
            <v>37.04</v>
          </cell>
          <cell r="BH63">
            <v>39.28</v>
          </cell>
          <cell r="BI63">
            <v>39.51</v>
          </cell>
          <cell r="BJ63">
            <v>39.75</v>
          </cell>
          <cell r="BK63">
            <v>0</v>
          </cell>
          <cell r="BL63">
            <v>40.74</v>
          </cell>
          <cell r="BM63">
            <v>39.28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2.83</v>
          </cell>
          <cell r="DV63">
            <v>2.84</v>
          </cell>
          <cell r="DX63">
            <v>0</v>
          </cell>
          <cell r="DY63">
            <v>0</v>
          </cell>
        </row>
        <row r="64">
          <cell r="E64">
            <v>521902604168418</v>
          </cell>
          <cell r="F64" t="str">
            <v>DERMOTIL</v>
          </cell>
          <cell r="G64" t="str">
            <v>1,0 MG/G CREM DERM CT BG AL X 20 G </v>
          </cell>
          <cell r="H64" t="str">
            <v>CREME DERMATOLÓGICO</v>
          </cell>
          <cell r="I64">
            <v>1</v>
          </cell>
          <cell r="J64" t="str">
            <v>BISNAGA</v>
          </cell>
          <cell r="K64">
            <v>20</v>
          </cell>
          <cell r="L64" t="str">
            <v>G</v>
          </cell>
          <cell r="M64" t="str">
            <v>Conformidade</v>
          </cell>
          <cell r="N64">
            <v>1</v>
          </cell>
          <cell r="O64" t="str">
            <v>Tarja Vermelha</v>
          </cell>
          <cell r="P64" t="str">
            <v>Não</v>
          </cell>
          <cell r="Q64" t="str">
            <v>Não</v>
          </cell>
          <cell r="R64" t="str">
            <v>Não</v>
          </cell>
          <cell r="S64" t="str">
            <v>I</v>
          </cell>
          <cell r="U64" t="str">
            <v>Similar</v>
          </cell>
          <cell r="V64" t="str">
            <v>Monitorado</v>
          </cell>
          <cell r="X64" t="str">
            <v>83919-23-7</v>
          </cell>
          <cell r="AA64" t="str">
            <v>MG/G</v>
          </cell>
          <cell r="AB64">
            <v>6061</v>
          </cell>
          <cell r="AC64" t="str">
            <v>235 - CORTICOESTERÓIDES TÓPICOS PUROS</v>
          </cell>
          <cell r="AD64" t="str">
            <v>N</v>
          </cell>
          <cell r="AE64" t="str">
            <v>N</v>
          </cell>
          <cell r="AF64">
            <v>0</v>
          </cell>
          <cell r="AG64" t="str">
            <v>N</v>
          </cell>
          <cell r="AH64">
            <v>0</v>
          </cell>
          <cell r="AI64">
            <v>30.64</v>
          </cell>
          <cell r="AJ64">
            <v>32.49</v>
          </cell>
          <cell r="AK64">
            <v>0</v>
          </cell>
          <cell r="AL64">
            <v>32.880000000000003</v>
          </cell>
          <cell r="AM64">
            <v>33.29</v>
          </cell>
          <cell r="AN64">
            <v>0</v>
          </cell>
          <cell r="AO64">
            <v>32.49</v>
          </cell>
          <cell r="AP64">
            <v>0</v>
          </cell>
          <cell r="AQ64">
            <v>42.36</v>
          </cell>
          <cell r="AR64">
            <v>44.92</v>
          </cell>
          <cell r="AS64">
            <v>0</v>
          </cell>
          <cell r="AT64">
            <v>45.46</v>
          </cell>
          <cell r="AU64">
            <v>46.02</v>
          </cell>
          <cell r="AV64">
            <v>0</v>
          </cell>
          <cell r="AW64">
            <v>44.92</v>
          </cell>
          <cell r="AX64">
            <v>0</v>
          </cell>
          <cell r="AY64">
            <v>31.51</v>
          </cell>
          <cell r="AZ64">
            <v>33.409999999999997</v>
          </cell>
          <cell r="BA64">
            <v>33.61</v>
          </cell>
          <cell r="BB64">
            <v>33.81</v>
          </cell>
          <cell r="BC64">
            <v>0</v>
          </cell>
          <cell r="BD64">
            <v>34.659999999999997</v>
          </cell>
          <cell r="BE64">
            <v>33.409999999999997</v>
          </cell>
          <cell r="BF64">
            <v>0</v>
          </cell>
          <cell r="BG64">
            <v>43.56</v>
          </cell>
          <cell r="BH64">
            <v>46.19</v>
          </cell>
          <cell r="BI64">
            <v>46.46</v>
          </cell>
          <cell r="BJ64">
            <v>46.75</v>
          </cell>
          <cell r="BK64">
            <v>0</v>
          </cell>
          <cell r="BL64">
            <v>47.92</v>
          </cell>
          <cell r="BM64">
            <v>46.19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2.83</v>
          </cell>
          <cell r="DV64">
            <v>2.84</v>
          </cell>
          <cell r="DX64">
            <v>0</v>
          </cell>
          <cell r="DY64">
            <v>0</v>
          </cell>
        </row>
        <row r="65">
          <cell r="E65">
            <v>521913100019105</v>
          </cell>
          <cell r="F65" t="str">
            <v>DERMOTIL FUSID</v>
          </cell>
          <cell r="G65" t="str">
            <v>1 MG/G + 20 MG/G CREM DERM CT BG AL X 10 G</v>
          </cell>
          <cell r="H65" t="str">
            <v>GEL DERMATOLÓGICO</v>
          </cell>
          <cell r="I65">
            <v>1</v>
          </cell>
          <cell r="J65" t="str">
            <v>BISNAGA</v>
          </cell>
          <cell r="K65">
            <v>10</v>
          </cell>
          <cell r="L65" t="str">
            <v>G</v>
          </cell>
          <cell r="M65" t="str">
            <v>Conformidade</v>
          </cell>
          <cell r="N65">
            <v>2</v>
          </cell>
          <cell r="O65" t="str">
            <v>Tarja Vermelha</v>
          </cell>
          <cell r="P65" t="str">
            <v>Não</v>
          </cell>
          <cell r="Q65" t="str">
            <v>Não</v>
          </cell>
          <cell r="R65" t="str">
            <v>Não</v>
          </cell>
          <cell r="S65" t="str">
            <v>N</v>
          </cell>
          <cell r="U65" t="str">
            <v>Similar</v>
          </cell>
          <cell r="V65" t="str">
            <v>Monitorado</v>
          </cell>
          <cell r="X65" t="str">
            <v>83919-23-7</v>
          </cell>
          <cell r="AA65" t="str">
            <v>MG</v>
          </cell>
          <cell r="AB65">
            <v>6061</v>
          </cell>
          <cell r="AC65" t="str">
            <v>236 - CORTICOESTERÓIDES ASSOCIADOS A ANTIBACTERIANOS</v>
          </cell>
          <cell r="AD65" t="str">
            <v>N</v>
          </cell>
          <cell r="AE65" t="str">
            <v>N</v>
          </cell>
          <cell r="AG65" t="str">
            <v>N</v>
          </cell>
          <cell r="AH65">
            <v>0</v>
          </cell>
          <cell r="AI65">
            <v>38.090000000000003</v>
          </cell>
          <cell r="AJ65">
            <v>40.729999999999997</v>
          </cell>
          <cell r="AK65">
            <v>0</v>
          </cell>
          <cell r="AL65">
            <v>41.31</v>
          </cell>
          <cell r="AM65">
            <v>41.9</v>
          </cell>
          <cell r="AN65">
            <v>0</v>
          </cell>
          <cell r="AO65">
            <v>35.46</v>
          </cell>
          <cell r="AP65">
            <v>0</v>
          </cell>
          <cell r="AQ65">
            <v>50.88</v>
          </cell>
          <cell r="AR65">
            <v>54.29</v>
          </cell>
          <cell r="AS65">
            <v>0</v>
          </cell>
          <cell r="AT65">
            <v>55.03</v>
          </cell>
          <cell r="AU65">
            <v>55.8</v>
          </cell>
          <cell r="AV65">
            <v>0</v>
          </cell>
          <cell r="AW65">
            <v>49.02</v>
          </cell>
          <cell r="AX65">
            <v>0</v>
          </cell>
          <cell r="AY65">
            <v>39.04</v>
          </cell>
          <cell r="AZ65">
            <v>41.74</v>
          </cell>
          <cell r="BA65">
            <v>42.03</v>
          </cell>
          <cell r="BB65">
            <v>42.33</v>
          </cell>
          <cell r="BC65">
            <v>0</v>
          </cell>
          <cell r="BD65">
            <v>43.56</v>
          </cell>
          <cell r="BE65">
            <v>36.340000000000003</v>
          </cell>
          <cell r="BF65">
            <v>0</v>
          </cell>
          <cell r="BG65">
            <v>52.15</v>
          </cell>
          <cell r="BH65">
            <v>55.64</v>
          </cell>
          <cell r="BI65">
            <v>56.01</v>
          </cell>
          <cell r="BJ65">
            <v>56.4</v>
          </cell>
          <cell r="BK65">
            <v>0</v>
          </cell>
          <cell r="BL65">
            <v>57.98</v>
          </cell>
          <cell r="BM65">
            <v>50.24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 t="str">
            <v>DISTRIBUIDOR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890</v>
          </cell>
          <cell r="DJ65">
            <v>27826.37</v>
          </cell>
          <cell r="DK65">
            <v>534</v>
          </cell>
          <cell r="DL65">
            <v>16443.05</v>
          </cell>
          <cell r="DM65">
            <v>1139</v>
          </cell>
          <cell r="DN65">
            <v>35538.47</v>
          </cell>
          <cell r="DO65">
            <v>686</v>
          </cell>
          <cell r="DP65">
            <v>20884.009999999998</v>
          </cell>
          <cell r="DQ65">
            <v>-155</v>
          </cell>
          <cell r="DR65">
            <v>-4805.0200000000004</v>
          </cell>
          <cell r="DS65">
            <v>3094</v>
          </cell>
          <cell r="DT65">
            <v>95886.88</v>
          </cell>
          <cell r="DU65">
            <v>2.4700000000000002</v>
          </cell>
          <cell r="DV65">
            <v>2.4700000000000002</v>
          </cell>
          <cell r="DX65">
            <v>0</v>
          </cell>
          <cell r="DY65">
            <v>0</v>
          </cell>
        </row>
        <row r="66">
          <cell r="CT66" t="str">
            <v>FARMÁCIAS E DROGARIAS PRIVADAS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1254</v>
          </cell>
          <cell r="DJ66">
            <v>42366.99</v>
          </cell>
          <cell r="DK66">
            <v>2280</v>
          </cell>
          <cell r="DL66">
            <v>80322.649999999994</v>
          </cell>
          <cell r="DM66">
            <v>812</v>
          </cell>
          <cell r="DN66">
            <v>25911.83</v>
          </cell>
          <cell r="DO66">
            <v>360</v>
          </cell>
          <cell r="DP66">
            <v>11744.77</v>
          </cell>
          <cell r="DQ66">
            <v>10</v>
          </cell>
          <cell r="DR66">
            <v>258.39</v>
          </cell>
          <cell r="DS66">
            <v>4716</v>
          </cell>
          <cell r="DT66">
            <v>160604.63</v>
          </cell>
          <cell r="DX66">
            <v>7897473201613</v>
          </cell>
          <cell r="DY66">
            <v>1101302260013</v>
          </cell>
        </row>
        <row r="67">
          <cell r="CT67" t="str">
            <v>OUTROS DESTINATÁRIOS, NÃO PREVISTOS NAS HIPÓTESES ACIMA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160</v>
          </cell>
          <cell r="DJ67">
            <v>5183.45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60</v>
          </cell>
          <cell r="DP67">
            <v>1943.79</v>
          </cell>
          <cell r="DQ67">
            <v>0</v>
          </cell>
          <cell r="DR67">
            <v>0</v>
          </cell>
          <cell r="DS67">
            <v>220</v>
          </cell>
          <cell r="DT67">
            <v>7127.24</v>
          </cell>
          <cell r="DX67">
            <v>7897473202528</v>
          </cell>
          <cell r="DY67">
            <v>1101302260064</v>
          </cell>
        </row>
        <row r="68">
          <cell r="E68">
            <v>521915120019406</v>
          </cell>
          <cell r="F68" t="str">
            <v>DIPROPIONATO DE BECLOMETASONA</v>
          </cell>
          <cell r="G68" t="str">
            <v>250 MCG/DOSE SOL AER CT TB AL + DISPOSITIVO ORAL X 200 DOSES</v>
          </cell>
          <cell r="H68" t="str">
            <v>Solução aerossol</v>
          </cell>
          <cell r="I68">
            <v>1</v>
          </cell>
          <cell r="J68" t="str">
            <v>TUBO</v>
          </cell>
          <cell r="K68">
            <v>200</v>
          </cell>
          <cell r="L68" t="str">
            <v>DOSE</v>
          </cell>
          <cell r="M68" t="str">
            <v>Conformidade</v>
          </cell>
          <cell r="N68">
            <v>3</v>
          </cell>
          <cell r="O68" t="str">
            <v>Tarja Vermelha</v>
          </cell>
          <cell r="P68" t="str">
            <v>Não</v>
          </cell>
          <cell r="Q68" t="str">
            <v>Não</v>
          </cell>
          <cell r="R68" t="str">
            <v>Sim</v>
          </cell>
          <cell r="S68" t="str">
            <v>I</v>
          </cell>
          <cell r="U68" t="str">
            <v>Genérico</v>
          </cell>
          <cell r="V68" t="str">
            <v>Monitorado</v>
          </cell>
          <cell r="X68">
            <v>1327543</v>
          </cell>
          <cell r="AB68">
            <v>1059</v>
          </cell>
          <cell r="AC68" t="str">
            <v>542 - ANTIASMÁTICOS/DPOC CORTICOSTERÓIDES INALANTES</v>
          </cell>
          <cell r="AD68" t="str">
            <v>N</v>
          </cell>
          <cell r="AE68" t="str">
            <v>N</v>
          </cell>
          <cell r="AG68" t="str">
            <v>N</v>
          </cell>
          <cell r="AH68">
            <v>0</v>
          </cell>
          <cell r="AI68">
            <v>34.58</v>
          </cell>
          <cell r="AJ68">
            <v>36.659999999999997</v>
          </cell>
          <cell r="AK68">
            <v>0</v>
          </cell>
          <cell r="AL68">
            <v>37.11</v>
          </cell>
          <cell r="AM68">
            <v>37.57</v>
          </cell>
          <cell r="AN68">
            <v>0</v>
          </cell>
          <cell r="AO68">
            <v>36.659999999999997</v>
          </cell>
          <cell r="AP68">
            <v>0</v>
          </cell>
          <cell r="AQ68">
            <v>47.8</v>
          </cell>
          <cell r="AR68">
            <v>50.68</v>
          </cell>
          <cell r="AS68">
            <v>0</v>
          </cell>
          <cell r="AT68">
            <v>51.3</v>
          </cell>
          <cell r="AU68">
            <v>51.94</v>
          </cell>
          <cell r="AV68">
            <v>0</v>
          </cell>
          <cell r="AW68">
            <v>50.68</v>
          </cell>
          <cell r="AX68">
            <v>0</v>
          </cell>
          <cell r="AY68">
            <v>35.299999999999997</v>
          </cell>
          <cell r="AZ68">
            <v>37.43</v>
          </cell>
          <cell r="BA68">
            <v>37.659999999999997</v>
          </cell>
          <cell r="BB68">
            <v>37.89</v>
          </cell>
          <cell r="BC68">
            <v>0</v>
          </cell>
          <cell r="BD68">
            <v>38.83</v>
          </cell>
          <cell r="BE68">
            <v>37.43</v>
          </cell>
          <cell r="BF68">
            <v>0</v>
          </cell>
          <cell r="BG68">
            <v>48.8</v>
          </cell>
          <cell r="BH68">
            <v>51.74</v>
          </cell>
          <cell r="BI68">
            <v>52.06</v>
          </cell>
          <cell r="BJ68">
            <v>52.38</v>
          </cell>
          <cell r="BK68">
            <v>0</v>
          </cell>
          <cell r="BL68">
            <v>53.68</v>
          </cell>
          <cell r="BM68">
            <v>51.74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2.1</v>
          </cell>
          <cell r="DV68">
            <v>2.09</v>
          </cell>
          <cell r="DX68">
            <v>7897473206540</v>
          </cell>
          <cell r="DY68">
            <v>1101302730011</v>
          </cell>
        </row>
        <row r="69">
          <cell r="E69">
            <v>521917050019803</v>
          </cell>
          <cell r="F69" t="str">
            <v>DOCEGLENNU</v>
          </cell>
          <cell r="G69" t="str">
            <v>20 MG/ML SOL INJ IV CT FA VD TRANS X 1 ML</v>
          </cell>
          <cell r="H69" t="str">
            <v>Solução injetável</v>
          </cell>
          <cell r="I69">
            <v>1</v>
          </cell>
          <cell r="J69" t="str">
            <v>FRASCO-AMPOLA</v>
          </cell>
          <cell r="K69">
            <v>1</v>
          </cell>
          <cell r="L69" t="str">
            <v>ML</v>
          </cell>
          <cell r="M69" t="str">
            <v>Conformidade</v>
          </cell>
          <cell r="N69">
            <v>2</v>
          </cell>
          <cell r="O69" t="str">
            <v>Tarja Vermelha</v>
          </cell>
          <cell r="P69" t="str">
            <v>Sim</v>
          </cell>
          <cell r="Q69" t="str">
            <v>Não</v>
          </cell>
          <cell r="R69" t="str">
            <v>Não</v>
          </cell>
          <cell r="S69" t="str">
            <v>I</v>
          </cell>
          <cell r="U69" t="str">
            <v>Similar</v>
          </cell>
          <cell r="V69" t="str">
            <v>Monitorado</v>
          </cell>
          <cell r="X69" t="str">
            <v>114977-28-5</v>
          </cell>
          <cell r="AB69">
            <v>3167</v>
          </cell>
          <cell r="AC69" t="str">
            <v>764 - AGENTES ANTINEOPLÁSICOS TAXANOS</v>
          </cell>
          <cell r="AD69" t="str">
            <v>N</v>
          </cell>
          <cell r="AE69" t="str">
            <v>N</v>
          </cell>
          <cell r="AG69" t="str">
            <v>N</v>
          </cell>
          <cell r="AH69">
            <v>0</v>
          </cell>
          <cell r="AI69">
            <v>581.53</v>
          </cell>
          <cell r="AJ69">
            <v>616.55999999999995</v>
          </cell>
          <cell r="AK69">
            <v>0</v>
          </cell>
          <cell r="AL69">
            <v>624.08000000000004</v>
          </cell>
          <cell r="AM69">
            <v>631.79</v>
          </cell>
          <cell r="AN69">
            <v>0</v>
          </cell>
          <cell r="AO69">
            <v>616.55999999999995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595.89</v>
          </cell>
          <cell r="AZ69">
            <v>631.79</v>
          </cell>
          <cell r="BA69">
            <v>635.62</v>
          </cell>
          <cell r="BB69">
            <v>639.5</v>
          </cell>
          <cell r="BC69">
            <v>0</v>
          </cell>
          <cell r="BD69">
            <v>655.48</v>
          </cell>
          <cell r="BE69">
            <v>631.79</v>
          </cell>
          <cell r="BF69">
            <v>0</v>
          </cell>
          <cell r="BG69">
            <v>823.78</v>
          </cell>
          <cell r="BH69">
            <v>873.41</v>
          </cell>
          <cell r="BI69">
            <v>878.71</v>
          </cell>
          <cell r="BJ69">
            <v>884.06</v>
          </cell>
          <cell r="BK69">
            <v>0</v>
          </cell>
          <cell r="BL69">
            <v>906.16</v>
          </cell>
          <cell r="BM69">
            <v>873.41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2.4700000000000002</v>
          </cell>
          <cell r="DV69">
            <v>2.4700000000000002</v>
          </cell>
          <cell r="DX69">
            <v>0</v>
          </cell>
          <cell r="DY69">
            <v>0</v>
          </cell>
        </row>
        <row r="70">
          <cell r="E70">
            <v>521917050019903</v>
          </cell>
          <cell r="F70" t="str">
            <v>DOCEGLENNU</v>
          </cell>
          <cell r="G70" t="str">
            <v>20 MG/ML SOL INJ IV CT FA VD TRANS X 4 ML</v>
          </cell>
          <cell r="H70" t="str">
            <v>Solução injetável</v>
          </cell>
          <cell r="I70">
            <v>1</v>
          </cell>
          <cell r="J70" t="str">
            <v>FRASCO-AMPOLA</v>
          </cell>
          <cell r="K70">
            <v>4</v>
          </cell>
          <cell r="L70" t="str">
            <v>ML</v>
          </cell>
          <cell r="M70" t="str">
            <v>Conformidade</v>
          </cell>
          <cell r="N70">
            <v>2</v>
          </cell>
          <cell r="O70" t="str">
            <v>Tarja Vermelha</v>
          </cell>
          <cell r="P70" t="str">
            <v>Sim</v>
          </cell>
          <cell r="Q70" t="str">
            <v>Não</v>
          </cell>
          <cell r="R70" t="str">
            <v>Não</v>
          </cell>
          <cell r="S70" t="str">
            <v>I</v>
          </cell>
          <cell r="U70" t="str">
            <v>Similar</v>
          </cell>
          <cell r="V70" t="str">
            <v>Monitorado</v>
          </cell>
          <cell r="X70" t="str">
            <v>114977-28-5</v>
          </cell>
          <cell r="AB70">
            <v>3167</v>
          </cell>
          <cell r="AC70" t="str">
            <v>764 - AGENTES ANTINEOPLÁSICOS TAXANOS</v>
          </cell>
          <cell r="AD70" t="str">
            <v>N</v>
          </cell>
          <cell r="AE70" t="str">
            <v>N</v>
          </cell>
          <cell r="AG70" t="str">
            <v>N</v>
          </cell>
          <cell r="AH70">
            <v>0</v>
          </cell>
          <cell r="AI70">
            <v>2326.13</v>
          </cell>
          <cell r="AJ70">
            <v>2466.2600000000002</v>
          </cell>
          <cell r="AK70">
            <v>0</v>
          </cell>
          <cell r="AL70">
            <v>2496.34</v>
          </cell>
          <cell r="AM70">
            <v>2527.17</v>
          </cell>
          <cell r="AN70">
            <v>0</v>
          </cell>
          <cell r="AO70">
            <v>2466.2600000000002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2383.59</v>
          </cell>
          <cell r="AZ70">
            <v>2527.1799999999998</v>
          </cell>
          <cell r="BA70">
            <v>2542.5</v>
          </cell>
          <cell r="BB70">
            <v>2558</v>
          </cell>
          <cell r="BC70">
            <v>0</v>
          </cell>
          <cell r="BD70">
            <v>2621.95</v>
          </cell>
          <cell r="BE70">
            <v>2527.1799999999998</v>
          </cell>
          <cell r="BF70">
            <v>0</v>
          </cell>
          <cell r="BG70">
            <v>3295.17</v>
          </cell>
          <cell r="BH70">
            <v>3493.68</v>
          </cell>
          <cell r="BI70">
            <v>3514.86</v>
          </cell>
          <cell r="BJ70">
            <v>3536.28</v>
          </cell>
          <cell r="BK70">
            <v>0</v>
          </cell>
          <cell r="BL70">
            <v>3624.69</v>
          </cell>
          <cell r="BM70">
            <v>3493.68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2.4700000000000002</v>
          </cell>
          <cell r="DV70">
            <v>2.4700000000000002</v>
          </cell>
          <cell r="DX70">
            <v>0</v>
          </cell>
          <cell r="DY70">
            <v>0</v>
          </cell>
        </row>
        <row r="71">
          <cell r="E71">
            <v>521917120020306</v>
          </cell>
          <cell r="F71" t="str">
            <v>DOCETAXEL</v>
          </cell>
          <cell r="G71" t="str">
            <v>20 MG/ML SOL INJ IV CT FA VD TRANS X 1 ML</v>
          </cell>
          <cell r="H71" t="str">
            <v>Solução injetável</v>
          </cell>
          <cell r="I71">
            <v>1</v>
          </cell>
          <cell r="J71" t="str">
            <v>FRASCO-AMPOLA</v>
          </cell>
          <cell r="K71">
            <v>1</v>
          </cell>
          <cell r="L71" t="str">
            <v>ML</v>
          </cell>
          <cell r="M71" t="str">
            <v>Conformidade</v>
          </cell>
          <cell r="N71">
            <v>2</v>
          </cell>
          <cell r="O71" t="str">
            <v>Tarja Vermelha</v>
          </cell>
          <cell r="P71" t="str">
            <v>Sim</v>
          </cell>
          <cell r="Q71" t="str">
            <v>Não</v>
          </cell>
          <cell r="R71" t="str">
            <v>Não</v>
          </cell>
          <cell r="S71" t="str">
            <v>I</v>
          </cell>
          <cell r="U71" t="str">
            <v>Genérico</v>
          </cell>
          <cell r="V71" t="str">
            <v>Monitorado</v>
          </cell>
          <cell r="X71" t="str">
            <v>114977-28-5</v>
          </cell>
          <cell r="AB71">
            <v>3167</v>
          </cell>
          <cell r="AC71" t="str">
            <v>764 - AGENTES ANTINEOPLÁSICOS TAXANOS</v>
          </cell>
          <cell r="AD71" t="str">
            <v>N</v>
          </cell>
          <cell r="AE71" t="str">
            <v>N</v>
          </cell>
          <cell r="AG71" t="str">
            <v>N</v>
          </cell>
          <cell r="AH71">
            <v>0</v>
          </cell>
          <cell r="AI71">
            <v>737.93</v>
          </cell>
          <cell r="AJ71">
            <v>782.39</v>
          </cell>
          <cell r="AK71">
            <v>0</v>
          </cell>
          <cell r="AL71">
            <v>791.93</v>
          </cell>
          <cell r="AM71">
            <v>801.71</v>
          </cell>
          <cell r="AN71">
            <v>0</v>
          </cell>
          <cell r="AO71">
            <v>782.39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756.16</v>
          </cell>
          <cell r="AZ71">
            <v>801.71</v>
          </cell>
          <cell r="BA71">
            <v>806.57</v>
          </cell>
          <cell r="BB71">
            <v>811.49</v>
          </cell>
          <cell r="BC71">
            <v>0</v>
          </cell>
          <cell r="BD71">
            <v>831.78</v>
          </cell>
          <cell r="BE71">
            <v>801.71</v>
          </cell>
          <cell r="BF71">
            <v>0</v>
          </cell>
          <cell r="BG71">
            <v>1045.3499999999999</v>
          </cell>
          <cell r="BH71">
            <v>1108.32</v>
          </cell>
          <cell r="BI71">
            <v>1115.04</v>
          </cell>
          <cell r="BJ71">
            <v>1121.8399999999999</v>
          </cell>
          <cell r="BK71">
            <v>0</v>
          </cell>
          <cell r="BL71">
            <v>1149.8900000000001</v>
          </cell>
          <cell r="BM71">
            <v>1108.32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 t="str">
            <v>DISTRIBUIDOR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1460</v>
          </cell>
          <cell r="DR71">
            <v>72270</v>
          </cell>
          <cell r="DS71">
            <v>1460</v>
          </cell>
          <cell r="DT71">
            <v>72270</v>
          </cell>
          <cell r="DU71">
            <v>2.4700000000000002</v>
          </cell>
          <cell r="DV71">
            <v>2.4700000000000002</v>
          </cell>
          <cell r="DX71">
            <v>7897473207103</v>
          </cell>
          <cell r="DY71">
            <v>1101302770011</v>
          </cell>
        </row>
        <row r="72">
          <cell r="CT72" t="str">
            <v>ESTABELECIMENTO PRIVADO DE SAÚDE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14</v>
          </cell>
          <cell r="DR72">
            <v>770</v>
          </cell>
          <cell r="DS72">
            <v>14</v>
          </cell>
          <cell r="DT72">
            <v>770</v>
          </cell>
          <cell r="DX72">
            <v>7897473207196</v>
          </cell>
          <cell r="DY72">
            <v>1101302820019</v>
          </cell>
        </row>
        <row r="73">
          <cell r="E73">
            <v>521917120020406</v>
          </cell>
          <cell r="F73" t="str">
            <v>DOCETAXEL</v>
          </cell>
          <cell r="G73" t="str">
            <v>20 MG/ML SOL INJ IV CT FA VD TRANS X 4 ML</v>
          </cell>
          <cell r="H73" t="str">
            <v>Solução injetável</v>
          </cell>
          <cell r="I73">
            <v>1</v>
          </cell>
          <cell r="J73" t="str">
            <v>FRASCO-AMPOLA</v>
          </cell>
          <cell r="K73">
            <v>4</v>
          </cell>
          <cell r="L73" t="str">
            <v>ML</v>
          </cell>
          <cell r="M73" t="str">
            <v>Conformidade</v>
          </cell>
          <cell r="N73">
            <v>2</v>
          </cell>
          <cell r="O73" t="str">
            <v>Tarja Vermelha</v>
          </cell>
          <cell r="P73" t="str">
            <v>Sim</v>
          </cell>
          <cell r="Q73" t="str">
            <v>Não</v>
          </cell>
          <cell r="R73" t="str">
            <v>Não</v>
          </cell>
          <cell r="S73" t="str">
            <v>I</v>
          </cell>
          <cell r="U73" t="str">
            <v>Genérico</v>
          </cell>
          <cell r="V73" t="str">
            <v>Monitorado</v>
          </cell>
          <cell r="X73" t="str">
            <v>114977-28-5</v>
          </cell>
          <cell r="AB73">
            <v>3167</v>
          </cell>
          <cell r="AC73" t="str">
            <v>764 - AGENTES ANTINEOPLÁSICOS TAXANOS</v>
          </cell>
          <cell r="AD73" t="str">
            <v>N</v>
          </cell>
          <cell r="AE73" t="str">
            <v>N</v>
          </cell>
          <cell r="AG73" t="str">
            <v>N</v>
          </cell>
          <cell r="AH73">
            <v>0</v>
          </cell>
          <cell r="AI73">
            <v>2660.96</v>
          </cell>
          <cell r="AJ73">
            <v>2821.26</v>
          </cell>
          <cell r="AK73">
            <v>0</v>
          </cell>
          <cell r="AL73">
            <v>2855.66</v>
          </cell>
          <cell r="AM73">
            <v>2890.93</v>
          </cell>
          <cell r="AN73">
            <v>0</v>
          </cell>
          <cell r="AO73">
            <v>2821.26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2726.68</v>
          </cell>
          <cell r="AZ73">
            <v>2890.94</v>
          </cell>
          <cell r="BA73">
            <v>2908.46</v>
          </cell>
          <cell r="BB73">
            <v>2926.2</v>
          </cell>
          <cell r="BC73">
            <v>0</v>
          </cell>
          <cell r="BD73">
            <v>2999.35</v>
          </cell>
          <cell r="BE73">
            <v>2890.94</v>
          </cell>
          <cell r="BF73">
            <v>0</v>
          </cell>
          <cell r="BG73">
            <v>3769.48</v>
          </cell>
          <cell r="BH73">
            <v>3996.55</v>
          </cell>
          <cell r="BI73">
            <v>4020.78</v>
          </cell>
          <cell r="BJ73">
            <v>4045.29</v>
          </cell>
          <cell r="BK73">
            <v>0</v>
          </cell>
          <cell r="BL73">
            <v>4146.43</v>
          </cell>
          <cell r="BM73">
            <v>3996.55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 t="str">
            <v>DISTRIBUIDOR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880</v>
          </cell>
          <cell r="DR73">
            <v>142561</v>
          </cell>
          <cell r="DS73">
            <v>880</v>
          </cell>
          <cell r="DT73">
            <v>142561</v>
          </cell>
          <cell r="DU73">
            <v>2.4700000000000002</v>
          </cell>
          <cell r="DV73">
            <v>2.4700000000000002</v>
          </cell>
          <cell r="DX73">
            <v>7897473207202</v>
          </cell>
          <cell r="DY73">
            <v>1101302820027</v>
          </cell>
        </row>
        <row r="74">
          <cell r="CT74" t="str">
            <v>ESTABELECIMENTO PRIVADO DE SAÚDE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25</v>
          </cell>
          <cell r="DR74">
            <v>4500</v>
          </cell>
          <cell r="DS74">
            <v>25</v>
          </cell>
          <cell r="DT74">
            <v>4500</v>
          </cell>
          <cell r="DX74">
            <v>7897473207127</v>
          </cell>
          <cell r="DY74">
            <v>1101302810013</v>
          </cell>
        </row>
        <row r="75">
          <cell r="E75">
            <v>521904101155118</v>
          </cell>
          <cell r="F75" t="str">
            <v>DOCETAXEL</v>
          </cell>
          <cell r="G75" t="str">
            <v>40MG/ML SOL INJ IV CT FA VD AMB X 0,5 ML + DIL FA VD INC X 1,5 ML</v>
          </cell>
          <cell r="H75" t="str">
            <v>Solução injetável</v>
          </cell>
          <cell r="I75">
            <v>1</v>
          </cell>
          <cell r="J75" t="str">
            <v>FRASCO-AMPOLA</v>
          </cell>
          <cell r="K75">
            <v>0.5</v>
          </cell>
          <cell r="L75" t="str">
            <v>ML</v>
          </cell>
          <cell r="M75" t="str">
            <v>Conformidade</v>
          </cell>
          <cell r="N75">
            <v>2</v>
          </cell>
          <cell r="O75" t="str">
            <v>Tarja Vermelha</v>
          </cell>
          <cell r="P75" t="str">
            <v>Sim</v>
          </cell>
          <cell r="Q75" t="str">
            <v>Não</v>
          </cell>
          <cell r="R75" t="str">
            <v>Não</v>
          </cell>
          <cell r="S75" t="str">
            <v>I</v>
          </cell>
          <cell r="U75" t="str">
            <v>Genérico</v>
          </cell>
          <cell r="V75" t="str">
            <v>Monitorado</v>
          </cell>
          <cell r="X75" t="str">
            <v>114977-28-5</v>
          </cell>
          <cell r="AA75" t="str">
            <v>MG/ML</v>
          </cell>
          <cell r="AB75">
            <v>3167</v>
          </cell>
          <cell r="AC75" t="str">
            <v>764 - AGENTES ANTINEOPLÁSICOS TAXANOS</v>
          </cell>
          <cell r="AD75" t="str">
            <v>N</v>
          </cell>
          <cell r="AE75" t="str">
            <v>N</v>
          </cell>
          <cell r="AF75">
            <v>0</v>
          </cell>
          <cell r="AG75" t="str">
            <v>N</v>
          </cell>
          <cell r="AH75">
            <v>0</v>
          </cell>
          <cell r="AI75">
            <v>593.49</v>
          </cell>
          <cell r="AJ75">
            <v>629.24</v>
          </cell>
          <cell r="AK75">
            <v>0</v>
          </cell>
          <cell r="AL75">
            <v>636.91</v>
          </cell>
          <cell r="AM75">
            <v>644.78</v>
          </cell>
          <cell r="AN75">
            <v>0</v>
          </cell>
          <cell r="AO75">
            <v>629.24</v>
          </cell>
          <cell r="AP75">
            <v>0</v>
          </cell>
          <cell r="AQ75">
            <v>820.47</v>
          </cell>
          <cell r="AR75">
            <v>869.89</v>
          </cell>
          <cell r="AS75">
            <v>0</v>
          </cell>
          <cell r="AT75">
            <v>880.49</v>
          </cell>
          <cell r="AU75">
            <v>891.37</v>
          </cell>
          <cell r="AV75">
            <v>0</v>
          </cell>
          <cell r="AW75">
            <v>869.89</v>
          </cell>
          <cell r="AX75">
            <v>0</v>
          </cell>
          <cell r="AY75">
            <v>608.14</v>
          </cell>
          <cell r="AZ75">
            <v>644.78</v>
          </cell>
          <cell r="BA75">
            <v>648.69000000000005</v>
          </cell>
          <cell r="BB75">
            <v>652.64</v>
          </cell>
          <cell r="BC75">
            <v>0</v>
          </cell>
          <cell r="BD75">
            <v>668.96</v>
          </cell>
          <cell r="BE75">
            <v>644.78</v>
          </cell>
          <cell r="BF75">
            <v>0</v>
          </cell>
          <cell r="BG75">
            <v>840.72</v>
          </cell>
          <cell r="BH75">
            <v>891.37</v>
          </cell>
          <cell r="BI75">
            <v>896.78</v>
          </cell>
          <cell r="BJ75">
            <v>902.24</v>
          </cell>
          <cell r="BK75">
            <v>0</v>
          </cell>
          <cell r="BL75">
            <v>924.8</v>
          </cell>
          <cell r="BM75">
            <v>891.37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 t="str">
            <v>GOVERNO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170</v>
          </cell>
          <cell r="DH75">
            <v>12010</v>
          </cell>
          <cell r="DI75">
            <v>235</v>
          </cell>
          <cell r="DJ75">
            <v>14412.2</v>
          </cell>
          <cell r="DK75">
            <v>410</v>
          </cell>
          <cell r="DL75">
            <v>24867.9</v>
          </cell>
          <cell r="DM75">
            <v>-80</v>
          </cell>
          <cell r="DN75">
            <v>-4992</v>
          </cell>
          <cell r="DO75">
            <v>1327</v>
          </cell>
          <cell r="DP75">
            <v>76837.600000000006</v>
          </cell>
          <cell r="DQ75">
            <v>706</v>
          </cell>
          <cell r="DR75">
            <v>40995.06</v>
          </cell>
          <cell r="DS75">
            <v>2768</v>
          </cell>
          <cell r="DT75">
            <v>164130.76</v>
          </cell>
          <cell r="DU75">
            <v>2.4700000000000002</v>
          </cell>
          <cell r="DV75">
            <v>2.4700000000000002</v>
          </cell>
          <cell r="DX75">
            <v>0</v>
          </cell>
          <cell r="DY75">
            <v>0</v>
          </cell>
        </row>
        <row r="76">
          <cell r="CT76" t="str">
            <v>DISTRIBUIDOR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1940</v>
          </cell>
          <cell r="DH76">
            <v>99169.94</v>
          </cell>
          <cell r="DI76">
            <v>600</v>
          </cell>
          <cell r="DJ76">
            <v>27981.55</v>
          </cell>
          <cell r="DK76">
            <v>2975</v>
          </cell>
          <cell r="DL76">
            <v>151122</v>
          </cell>
          <cell r="DM76">
            <v>1</v>
          </cell>
          <cell r="DN76">
            <v>52</v>
          </cell>
          <cell r="DO76">
            <v>2254</v>
          </cell>
          <cell r="DP76">
            <v>115108.64</v>
          </cell>
          <cell r="DQ76">
            <v>3132</v>
          </cell>
          <cell r="DR76">
            <v>145779.53</v>
          </cell>
          <cell r="DS76">
            <v>10902</v>
          </cell>
          <cell r="DT76">
            <v>539213.66</v>
          </cell>
          <cell r="DX76">
            <v>7897473207134</v>
          </cell>
          <cell r="DY76">
            <v>1101302810021</v>
          </cell>
        </row>
        <row r="77">
          <cell r="CT77" t="str">
            <v>FARMÁCIAS E DROGARIAS PRIVADAS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4</v>
          </cell>
          <cell r="DJ77">
            <v>208</v>
          </cell>
          <cell r="DK77">
            <v>30</v>
          </cell>
          <cell r="DL77">
            <v>1560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34</v>
          </cell>
          <cell r="DT77">
            <v>1768</v>
          </cell>
          <cell r="DX77">
            <v>0</v>
          </cell>
          <cell r="DY77">
            <v>0</v>
          </cell>
        </row>
        <row r="78">
          <cell r="CT78" t="str">
            <v>OUTROS DESTINATÁRIOS, NÃO PREVISTOS NAS HIPÓTESES ACIMA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30</v>
          </cell>
          <cell r="DP78">
            <v>1560</v>
          </cell>
          <cell r="DQ78">
            <v>15</v>
          </cell>
          <cell r="DR78">
            <v>780</v>
          </cell>
          <cell r="DS78">
            <v>45</v>
          </cell>
          <cell r="DT78">
            <v>2340</v>
          </cell>
          <cell r="DX78">
            <v>7897473202085</v>
          </cell>
          <cell r="DY78">
            <v>1101302330011</v>
          </cell>
        </row>
        <row r="79">
          <cell r="CT79" t="str">
            <v>ESTABELECIMENTO PRIVADO DE SAÚDE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473</v>
          </cell>
          <cell r="DH79">
            <v>24536</v>
          </cell>
          <cell r="DI79">
            <v>230</v>
          </cell>
          <cell r="DJ79">
            <v>11960</v>
          </cell>
          <cell r="DK79">
            <v>178</v>
          </cell>
          <cell r="DL79">
            <v>9256</v>
          </cell>
          <cell r="DM79">
            <v>25</v>
          </cell>
          <cell r="DN79">
            <v>1300</v>
          </cell>
          <cell r="DO79">
            <v>90</v>
          </cell>
          <cell r="DP79">
            <v>4680</v>
          </cell>
          <cell r="DQ79">
            <v>378</v>
          </cell>
          <cell r="DR79">
            <v>19575.95</v>
          </cell>
          <cell r="DS79">
            <v>1374</v>
          </cell>
          <cell r="DT79">
            <v>71307.95</v>
          </cell>
          <cell r="DX79">
            <v>0</v>
          </cell>
          <cell r="DY79">
            <v>0</v>
          </cell>
        </row>
        <row r="80">
          <cell r="E80">
            <v>521904102151116</v>
          </cell>
          <cell r="F80" t="str">
            <v>DOCETAXEL</v>
          </cell>
          <cell r="G80" t="str">
            <v>40MG/ML SOL INJ IV CT FA VD AMB X 2,0 ML + DIL FA VD INC X 6,0 ML</v>
          </cell>
          <cell r="H80" t="str">
            <v>Solução injetável</v>
          </cell>
          <cell r="I80">
            <v>1</v>
          </cell>
          <cell r="J80" t="str">
            <v>FRASCO-AMPOLA</v>
          </cell>
          <cell r="K80">
            <v>2</v>
          </cell>
          <cell r="L80" t="str">
            <v>ML</v>
          </cell>
          <cell r="M80" t="str">
            <v>Conformidade</v>
          </cell>
          <cell r="N80">
            <v>2</v>
          </cell>
          <cell r="O80" t="str">
            <v>Tarja Vermelha</v>
          </cell>
          <cell r="P80" t="str">
            <v>Sim</v>
          </cell>
          <cell r="Q80" t="str">
            <v>Não</v>
          </cell>
          <cell r="R80" t="str">
            <v>Não</v>
          </cell>
          <cell r="S80" t="str">
            <v>I</v>
          </cell>
          <cell r="U80" t="str">
            <v>Genérico</v>
          </cell>
          <cell r="V80" t="str">
            <v>Monitorado</v>
          </cell>
          <cell r="X80" t="str">
            <v>114977-28-5</v>
          </cell>
          <cell r="AA80" t="str">
            <v>MG/ML</v>
          </cell>
          <cell r="AB80">
            <v>3167</v>
          </cell>
          <cell r="AC80" t="str">
            <v>764 - AGENTES ANTINEOPLÁSICOS TAXANOS</v>
          </cell>
          <cell r="AD80" t="str">
            <v>N</v>
          </cell>
          <cell r="AE80" t="str">
            <v>N</v>
          </cell>
          <cell r="AF80">
            <v>0</v>
          </cell>
          <cell r="AG80" t="str">
            <v>N</v>
          </cell>
          <cell r="AH80">
            <v>0</v>
          </cell>
          <cell r="AI80">
            <v>2140.19</v>
          </cell>
          <cell r="AJ80">
            <v>2269.11</v>
          </cell>
          <cell r="AK80">
            <v>0</v>
          </cell>
          <cell r="AL80">
            <v>2296.79</v>
          </cell>
          <cell r="AM80">
            <v>2325.15</v>
          </cell>
          <cell r="AN80">
            <v>0</v>
          </cell>
          <cell r="AO80">
            <v>2269.11</v>
          </cell>
          <cell r="AP80">
            <v>0</v>
          </cell>
          <cell r="AQ80">
            <v>2958.69</v>
          </cell>
          <cell r="AR80">
            <v>3136.91</v>
          </cell>
          <cell r="AS80">
            <v>0</v>
          </cell>
          <cell r="AT80">
            <v>3175.17</v>
          </cell>
          <cell r="AU80">
            <v>3214.38</v>
          </cell>
          <cell r="AV80">
            <v>0</v>
          </cell>
          <cell r="AW80">
            <v>3136.91</v>
          </cell>
          <cell r="AX80">
            <v>0</v>
          </cell>
          <cell r="AY80">
            <v>2193.0500000000002</v>
          </cell>
          <cell r="AZ80">
            <v>2325.17</v>
          </cell>
          <cell r="BA80">
            <v>2339.2600000000002</v>
          </cell>
          <cell r="BB80">
            <v>2353.52</v>
          </cell>
          <cell r="BC80">
            <v>0</v>
          </cell>
          <cell r="BD80">
            <v>2412.36</v>
          </cell>
          <cell r="BE80">
            <v>2325.17</v>
          </cell>
          <cell r="BF80">
            <v>0</v>
          </cell>
          <cell r="BG80">
            <v>3031.76</v>
          </cell>
          <cell r="BH80">
            <v>3214.41</v>
          </cell>
          <cell r="BI80">
            <v>3233.89</v>
          </cell>
          <cell r="BJ80">
            <v>3253.6</v>
          </cell>
          <cell r="BK80">
            <v>0</v>
          </cell>
          <cell r="BL80">
            <v>3334.95</v>
          </cell>
          <cell r="BM80">
            <v>3214.41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 t="str">
            <v>GOVERNO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1054</v>
          </cell>
          <cell r="DH80">
            <v>128180.7</v>
          </cell>
          <cell r="DI80">
            <v>3655</v>
          </cell>
          <cell r="DJ80">
            <v>476884.7</v>
          </cell>
          <cell r="DK80">
            <v>590</v>
          </cell>
          <cell r="DL80">
            <v>76054</v>
          </cell>
          <cell r="DM80">
            <v>687</v>
          </cell>
          <cell r="DN80">
            <v>81128.399999999994</v>
          </cell>
          <cell r="DO80">
            <v>493</v>
          </cell>
          <cell r="DP80">
            <v>68897.5</v>
          </cell>
          <cell r="DQ80">
            <v>1255</v>
          </cell>
          <cell r="DR80">
            <v>171064.75</v>
          </cell>
          <cell r="DS80">
            <v>7734</v>
          </cell>
          <cell r="DT80">
            <v>1002210.05</v>
          </cell>
          <cell r="DU80">
            <v>2.4700000000000002</v>
          </cell>
          <cell r="DV80">
            <v>2.4700000000000002</v>
          </cell>
          <cell r="DX80">
            <v>0</v>
          </cell>
          <cell r="DY80">
            <v>0</v>
          </cell>
        </row>
        <row r="81">
          <cell r="CT81" t="str">
            <v>DISTRIBUIDOR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1674</v>
          </cell>
          <cell r="DH81">
            <v>177702.37</v>
          </cell>
          <cell r="DI81">
            <v>3300</v>
          </cell>
          <cell r="DJ81">
            <v>331874.13</v>
          </cell>
          <cell r="DK81">
            <v>5185</v>
          </cell>
          <cell r="DL81">
            <v>463000</v>
          </cell>
          <cell r="DM81">
            <v>1825</v>
          </cell>
          <cell r="DN81">
            <v>159800.62</v>
          </cell>
          <cell r="DO81">
            <v>4654</v>
          </cell>
          <cell r="DP81">
            <v>440463.24</v>
          </cell>
          <cell r="DQ81">
            <v>5800</v>
          </cell>
          <cell r="DR81">
            <v>502500</v>
          </cell>
          <cell r="DS81">
            <v>22438</v>
          </cell>
          <cell r="DT81">
            <v>2075340.36</v>
          </cell>
          <cell r="DX81">
            <v>0</v>
          </cell>
          <cell r="DY81">
            <v>0</v>
          </cell>
        </row>
        <row r="82">
          <cell r="CT82" t="str">
            <v>OUTROS DESTINATÁRIOS, NÃO PREVISTOS NAS HIPÓTESES ACIMA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100</v>
          </cell>
          <cell r="DP82">
            <v>12000</v>
          </cell>
          <cell r="DQ82">
            <v>130</v>
          </cell>
          <cell r="DR82">
            <v>15600</v>
          </cell>
          <cell r="DS82">
            <v>230</v>
          </cell>
          <cell r="DT82">
            <v>27600</v>
          </cell>
          <cell r="DX82">
            <v>0</v>
          </cell>
          <cell r="DY82">
            <v>0</v>
          </cell>
        </row>
        <row r="83">
          <cell r="CT83" t="str">
            <v>ESTABELECIMENTO PRIVADO DE SAÚDE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254</v>
          </cell>
          <cell r="DH83">
            <v>53903.81</v>
          </cell>
          <cell r="DI83">
            <v>353</v>
          </cell>
          <cell r="DJ83">
            <v>41229.21</v>
          </cell>
          <cell r="DK83">
            <v>1625</v>
          </cell>
          <cell r="DL83">
            <v>171150</v>
          </cell>
          <cell r="DM83">
            <v>829</v>
          </cell>
          <cell r="DN83">
            <v>88090</v>
          </cell>
          <cell r="DO83">
            <v>170</v>
          </cell>
          <cell r="DP83">
            <v>19200</v>
          </cell>
          <cell r="DQ83">
            <v>447</v>
          </cell>
          <cell r="DR83">
            <v>50920</v>
          </cell>
          <cell r="DS83">
            <v>3678</v>
          </cell>
          <cell r="DT83">
            <v>424493.02</v>
          </cell>
          <cell r="DX83">
            <v>7897473202092</v>
          </cell>
          <cell r="DY83">
            <v>1101302330021</v>
          </cell>
        </row>
        <row r="84">
          <cell r="E84">
            <v>521903902154111</v>
          </cell>
          <cell r="F84" t="str">
            <v>ETOPOSÍDEO</v>
          </cell>
          <cell r="G84" t="str">
            <v>20 MG/ML SOL INJ IV CT AMP VD AMB X 5 ML </v>
          </cell>
          <cell r="H84" t="str">
            <v>Solução injetável</v>
          </cell>
          <cell r="I84">
            <v>1</v>
          </cell>
          <cell r="J84" t="str">
            <v>AMPOLA</v>
          </cell>
          <cell r="K84">
            <v>5</v>
          </cell>
          <cell r="L84" t="str">
            <v>ML</v>
          </cell>
          <cell r="M84" t="str">
            <v>Conformidade</v>
          </cell>
          <cell r="N84">
            <v>3</v>
          </cell>
          <cell r="O84" t="str">
            <v>Tarja Vermelha</v>
          </cell>
          <cell r="P84" t="str">
            <v>Sim</v>
          </cell>
          <cell r="Q84" t="str">
            <v>Não</v>
          </cell>
          <cell r="R84" t="str">
            <v>Não</v>
          </cell>
          <cell r="S84" t="str">
            <v>I</v>
          </cell>
          <cell r="U84" t="str">
            <v>Genérico</v>
          </cell>
          <cell r="V84" t="str">
            <v>Monitorado</v>
          </cell>
          <cell r="X84" t="str">
            <v>33419-42-0</v>
          </cell>
          <cell r="AA84" t="str">
            <v>MG/ML</v>
          </cell>
          <cell r="AB84">
            <v>3741</v>
          </cell>
          <cell r="AC84" t="str">
            <v>781 - AGENTES ANTINEOPLÁSICOS PODOFILOTOXINAS</v>
          </cell>
          <cell r="AD84" t="str">
            <v>N</v>
          </cell>
          <cell r="AE84" t="str">
            <v>N</v>
          </cell>
          <cell r="AF84">
            <v>0</v>
          </cell>
          <cell r="AG84" t="str">
            <v>N</v>
          </cell>
          <cell r="AH84">
            <v>0</v>
          </cell>
          <cell r="AI84">
            <v>36.64</v>
          </cell>
          <cell r="AJ84">
            <v>38.840000000000003</v>
          </cell>
          <cell r="AK84">
            <v>0</v>
          </cell>
          <cell r="AL84">
            <v>39.32</v>
          </cell>
          <cell r="AM84">
            <v>39.799999999999997</v>
          </cell>
          <cell r="AN84">
            <v>0</v>
          </cell>
          <cell r="AO84">
            <v>38.840000000000003</v>
          </cell>
          <cell r="AP84">
            <v>0</v>
          </cell>
          <cell r="AQ84">
            <v>50.65</v>
          </cell>
          <cell r="AR84">
            <v>53.69</v>
          </cell>
          <cell r="AS84">
            <v>0</v>
          </cell>
          <cell r="AT84">
            <v>54.35</v>
          </cell>
          <cell r="AU84">
            <v>55.02</v>
          </cell>
          <cell r="AV84">
            <v>0</v>
          </cell>
          <cell r="AW84">
            <v>53.69</v>
          </cell>
          <cell r="AX84">
            <v>0</v>
          </cell>
          <cell r="AY84">
            <v>37.409999999999997</v>
          </cell>
          <cell r="AZ84">
            <v>39.659999999999997</v>
          </cell>
          <cell r="BA84">
            <v>39.9</v>
          </cell>
          <cell r="BB84">
            <v>40.14</v>
          </cell>
          <cell r="BC84">
            <v>0</v>
          </cell>
          <cell r="BD84">
            <v>41.15</v>
          </cell>
          <cell r="BE84">
            <v>39.659999999999997</v>
          </cell>
          <cell r="BF84">
            <v>0</v>
          </cell>
          <cell r="BG84">
            <v>51.72</v>
          </cell>
          <cell r="BH84">
            <v>54.83</v>
          </cell>
          <cell r="BI84">
            <v>55.16</v>
          </cell>
          <cell r="BJ84">
            <v>55.49</v>
          </cell>
          <cell r="BK84">
            <v>0</v>
          </cell>
          <cell r="BL84">
            <v>56.89</v>
          </cell>
          <cell r="BM84">
            <v>54.83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2.09</v>
          </cell>
          <cell r="DV84">
            <v>2.09</v>
          </cell>
          <cell r="DX84">
            <v>0</v>
          </cell>
          <cell r="DY84">
            <v>0</v>
          </cell>
        </row>
        <row r="85">
          <cell r="E85">
            <v>521902701171411</v>
          </cell>
          <cell r="F85" t="str">
            <v>FLUTICAN</v>
          </cell>
          <cell r="G85" t="str">
            <v>50 MCG/DOSE SUS NAS CT FR PLAS OPC X 10 ML</v>
          </cell>
          <cell r="H85" t="str">
            <v>SUSPENSÃO NASAL</v>
          </cell>
          <cell r="I85">
            <v>1</v>
          </cell>
          <cell r="J85" t="str">
            <v>FRASCO</v>
          </cell>
          <cell r="K85">
            <v>10</v>
          </cell>
          <cell r="L85" t="str">
            <v>ML</v>
          </cell>
          <cell r="M85" t="str">
            <v>Conformidade</v>
          </cell>
          <cell r="N85">
            <v>2</v>
          </cell>
          <cell r="O85" t="str">
            <v>Tarja Vermelha</v>
          </cell>
          <cell r="P85" t="str">
            <v>Não</v>
          </cell>
          <cell r="Q85" t="str">
            <v>Não</v>
          </cell>
          <cell r="R85" t="str">
            <v>Não</v>
          </cell>
          <cell r="S85" t="str">
            <v>I</v>
          </cell>
          <cell r="U85" t="str">
            <v>Similar</v>
          </cell>
          <cell r="V85" t="str">
            <v>Monitorado</v>
          </cell>
          <cell r="X85" t="str">
            <v>80474-14-2</v>
          </cell>
          <cell r="AA85" t="str">
            <v>MCG/DOSE</v>
          </cell>
          <cell r="AB85">
            <v>4225</v>
          </cell>
          <cell r="AC85" t="str">
            <v>527 - CORTICOSTERÓIDES NASAIS SEM ANTIINFECCIOSOS</v>
          </cell>
          <cell r="AD85" t="str">
            <v>N</v>
          </cell>
          <cell r="AE85" t="str">
            <v>N</v>
          </cell>
          <cell r="AF85">
            <v>0</v>
          </cell>
          <cell r="AG85" t="str">
            <v>N</v>
          </cell>
          <cell r="AH85">
            <v>0</v>
          </cell>
          <cell r="AI85">
            <v>32.32</v>
          </cell>
          <cell r="AJ85">
            <v>34.270000000000003</v>
          </cell>
          <cell r="AK85">
            <v>0</v>
          </cell>
          <cell r="AL85">
            <v>34.69</v>
          </cell>
          <cell r="AM85">
            <v>35.119999999999997</v>
          </cell>
          <cell r="AN85">
            <v>0</v>
          </cell>
          <cell r="AO85">
            <v>34.270000000000003</v>
          </cell>
          <cell r="AP85">
            <v>0</v>
          </cell>
          <cell r="AQ85">
            <v>44.68</v>
          </cell>
          <cell r="AR85">
            <v>47.38</v>
          </cell>
          <cell r="AS85">
            <v>0</v>
          </cell>
          <cell r="AT85">
            <v>47.96</v>
          </cell>
          <cell r="AU85">
            <v>48.55</v>
          </cell>
          <cell r="AV85">
            <v>0</v>
          </cell>
          <cell r="AW85">
            <v>47.38</v>
          </cell>
          <cell r="AX85">
            <v>0</v>
          </cell>
          <cell r="AY85">
            <v>33.119999999999997</v>
          </cell>
          <cell r="AZ85">
            <v>35.119999999999997</v>
          </cell>
          <cell r="BA85">
            <v>35.33</v>
          </cell>
          <cell r="BB85">
            <v>35.549999999999997</v>
          </cell>
          <cell r="BC85">
            <v>0</v>
          </cell>
          <cell r="BD85">
            <v>36.44</v>
          </cell>
          <cell r="BE85">
            <v>35.119999999999997</v>
          </cell>
          <cell r="BF85">
            <v>0</v>
          </cell>
          <cell r="BG85">
            <v>45.79</v>
          </cell>
          <cell r="BH85">
            <v>48.55</v>
          </cell>
          <cell r="BI85">
            <v>48.84</v>
          </cell>
          <cell r="BJ85">
            <v>49.14</v>
          </cell>
          <cell r="BK85">
            <v>0</v>
          </cell>
          <cell r="BL85">
            <v>50.38</v>
          </cell>
          <cell r="BM85">
            <v>48.55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 t="str">
            <v>GOVERNO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300</v>
          </cell>
          <cell r="DJ85">
            <v>8400</v>
          </cell>
          <cell r="DK85">
            <v>500</v>
          </cell>
          <cell r="DL85">
            <v>13600</v>
          </cell>
          <cell r="DM85">
            <v>400</v>
          </cell>
          <cell r="DN85">
            <v>11200</v>
          </cell>
          <cell r="DO85">
            <v>700</v>
          </cell>
          <cell r="DP85">
            <v>19480</v>
          </cell>
          <cell r="DQ85">
            <v>0</v>
          </cell>
          <cell r="DR85">
            <v>0</v>
          </cell>
          <cell r="DS85">
            <v>1900</v>
          </cell>
          <cell r="DT85">
            <v>52680</v>
          </cell>
          <cell r="DU85">
            <v>2.48</v>
          </cell>
          <cell r="DV85">
            <v>2.4700000000000002</v>
          </cell>
          <cell r="DX85">
            <v>0</v>
          </cell>
          <cell r="DY85">
            <v>0</v>
          </cell>
        </row>
        <row r="86">
          <cell r="CT86" t="str">
            <v>DISTRIBUIDOR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10294</v>
          </cell>
          <cell r="DH86">
            <v>262816.2</v>
          </cell>
          <cell r="DI86">
            <v>10110</v>
          </cell>
          <cell r="DJ86">
            <v>251966.47</v>
          </cell>
          <cell r="DK86">
            <v>6995</v>
          </cell>
          <cell r="DL86">
            <v>175435.54</v>
          </cell>
          <cell r="DM86">
            <v>8746</v>
          </cell>
          <cell r="DN86">
            <v>220538.42</v>
          </cell>
          <cell r="DO86">
            <v>5338</v>
          </cell>
          <cell r="DP86">
            <v>133247.32</v>
          </cell>
          <cell r="DQ86">
            <v>6840</v>
          </cell>
          <cell r="DR86">
            <v>170132.92</v>
          </cell>
          <cell r="DS86">
            <v>48323</v>
          </cell>
          <cell r="DT86">
            <v>1214136.8700000001</v>
          </cell>
          <cell r="DX86">
            <v>0</v>
          </cell>
          <cell r="DY86">
            <v>0</v>
          </cell>
        </row>
        <row r="87">
          <cell r="CT87" t="str">
            <v>FARMÁCIAS E DROGARIAS PRIVADAS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5694</v>
          </cell>
          <cell r="DH87">
            <v>153792.14000000001</v>
          </cell>
          <cell r="DI87">
            <v>2301</v>
          </cell>
          <cell r="DJ87">
            <v>61644.41</v>
          </cell>
          <cell r="DK87">
            <v>2329</v>
          </cell>
          <cell r="DL87">
            <v>61766.91</v>
          </cell>
          <cell r="DM87">
            <v>2400</v>
          </cell>
          <cell r="DN87">
            <v>65923.73</v>
          </cell>
          <cell r="DO87">
            <v>1416</v>
          </cell>
          <cell r="DP87">
            <v>36618.160000000003</v>
          </cell>
          <cell r="DQ87">
            <v>3407</v>
          </cell>
          <cell r="DR87">
            <v>93350.35</v>
          </cell>
          <cell r="DS87">
            <v>17547</v>
          </cell>
          <cell r="DT87">
            <v>473095.7</v>
          </cell>
          <cell r="DX87">
            <v>7897473202139</v>
          </cell>
          <cell r="DY87">
            <v>1101302470018</v>
          </cell>
        </row>
        <row r="88">
          <cell r="CT88" t="str">
            <v>OUTROS DESTINATÁRIOS, NÃO PREVISTOS NAS HIPÓTESES ACIMA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340</v>
          </cell>
          <cell r="DH88">
            <v>9295.57</v>
          </cell>
          <cell r="DI88">
            <v>380</v>
          </cell>
          <cell r="DJ88">
            <v>10358.35</v>
          </cell>
          <cell r="DK88">
            <v>260</v>
          </cell>
          <cell r="DL88">
            <v>7087.31</v>
          </cell>
          <cell r="DM88">
            <v>340</v>
          </cell>
          <cell r="DN88">
            <v>9066.52</v>
          </cell>
          <cell r="DO88">
            <v>240</v>
          </cell>
          <cell r="DP88">
            <v>6542.12</v>
          </cell>
          <cell r="DQ88">
            <v>540</v>
          </cell>
          <cell r="DR88">
            <v>14399.76</v>
          </cell>
          <cell r="DS88">
            <v>2100</v>
          </cell>
          <cell r="DT88">
            <v>56749.63</v>
          </cell>
          <cell r="DX88">
            <v>7897473201767</v>
          </cell>
          <cell r="DY88">
            <v>1101302270027</v>
          </cell>
        </row>
        <row r="89">
          <cell r="CT89" t="str">
            <v>ESTABELECIMENTO PRIVADO DE SAÚDE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28</v>
          </cell>
          <cell r="DH89">
            <v>754.95</v>
          </cell>
          <cell r="DI89">
            <v>26</v>
          </cell>
          <cell r="DJ89">
            <v>693.32</v>
          </cell>
          <cell r="DK89">
            <v>20</v>
          </cell>
          <cell r="DL89">
            <v>539.25</v>
          </cell>
          <cell r="DM89">
            <v>0</v>
          </cell>
          <cell r="DN89">
            <v>0</v>
          </cell>
          <cell r="DO89">
            <v>30</v>
          </cell>
          <cell r="DP89">
            <v>799.98</v>
          </cell>
          <cell r="DQ89">
            <v>26</v>
          </cell>
          <cell r="DR89">
            <v>693.32</v>
          </cell>
          <cell r="DS89">
            <v>130</v>
          </cell>
          <cell r="DT89">
            <v>3480.82</v>
          </cell>
          <cell r="DX89">
            <v>0</v>
          </cell>
          <cell r="DY89">
            <v>0</v>
          </cell>
        </row>
        <row r="90">
          <cell r="E90">
            <v>521901501160416</v>
          </cell>
          <cell r="F90" t="str">
            <v>GINEC</v>
          </cell>
          <cell r="G90" t="str">
            <v>(35000 UI + 35000 UI + 100000 UI + 150 MG)/4 G CREM VAG CT BG AL REV X 60 G + 12 APLIC</v>
          </cell>
          <cell r="H90" t="str">
            <v>CREME VAGINAL</v>
          </cell>
          <cell r="I90">
            <v>1</v>
          </cell>
          <cell r="J90" t="str">
            <v>BISNAGA</v>
          </cell>
          <cell r="K90">
            <v>60</v>
          </cell>
          <cell r="L90" t="str">
            <v>G</v>
          </cell>
          <cell r="M90" t="str">
            <v>Conformidade</v>
          </cell>
          <cell r="N90">
            <v>1</v>
          </cell>
          <cell r="O90" t="str">
            <v>Tarja Vermelha</v>
          </cell>
          <cell r="P90" t="str">
            <v>Não</v>
          </cell>
          <cell r="Q90" t="str">
            <v>Não</v>
          </cell>
          <cell r="R90" t="str">
            <v>Não</v>
          </cell>
          <cell r="S90" t="str">
            <v>N</v>
          </cell>
          <cell r="U90" t="str">
            <v>Similar</v>
          </cell>
          <cell r="V90" t="str">
            <v>Monitorado</v>
          </cell>
          <cell r="X90" t="str">
            <v>1405-10-3,19387-91-8,1405-20-5,1400-61-9</v>
          </cell>
          <cell r="AB90" t="str">
            <v>06284,08616,07269,06410</v>
          </cell>
          <cell r="AC90" t="str">
            <v>247 - TRICOMONICIDAS TÓPICOS</v>
          </cell>
          <cell r="AD90" t="str">
            <v>N</v>
          </cell>
          <cell r="AE90" t="str">
            <v>N</v>
          </cell>
          <cell r="AF90">
            <v>0</v>
          </cell>
          <cell r="AG90" t="str">
            <v>N</v>
          </cell>
          <cell r="AH90">
            <v>0</v>
          </cell>
          <cell r="AI90">
            <v>55.23</v>
          </cell>
          <cell r="AJ90">
            <v>59.06</v>
          </cell>
          <cell r="AK90">
            <v>0</v>
          </cell>
          <cell r="AL90">
            <v>59.89</v>
          </cell>
          <cell r="AM90">
            <v>60.75</v>
          </cell>
          <cell r="AN90">
            <v>0</v>
          </cell>
          <cell r="AO90">
            <v>51.41</v>
          </cell>
          <cell r="AP90">
            <v>0</v>
          </cell>
          <cell r="AQ90">
            <v>73.78</v>
          </cell>
          <cell r="AR90">
            <v>78.72</v>
          </cell>
          <cell r="AS90">
            <v>0</v>
          </cell>
          <cell r="AT90">
            <v>79.790000000000006</v>
          </cell>
          <cell r="AU90">
            <v>80.900000000000006</v>
          </cell>
          <cell r="AV90">
            <v>0</v>
          </cell>
          <cell r="AW90">
            <v>71.069999999999993</v>
          </cell>
          <cell r="AX90">
            <v>0</v>
          </cell>
          <cell r="AY90">
            <v>56.8</v>
          </cell>
          <cell r="AZ90">
            <v>60.74</v>
          </cell>
          <cell r="BA90">
            <v>61.16</v>
          </cell>
          <cell r="BB90">
            <v>61.59</v>
          </cell>
          <cell r="BC90">
            <v>0</v>
          </cell>
          <cell r="BD90">
            <v>63.37</v>
          </cell>
          <cell r="BE90">
            <v>52.87</v>
          </cell>
          <cell r="BF90">
            <v>0</v>
          </cell>
          <cell r="BG90">
            <v>75.87</v>
          </cell>
          <cell r="BH90">
            <v>80.959999999999994</v>
          </cell>
          <cell r="BI90">
            <v>81.5</v>
          </cell>
          <cell r="BJ90">
            <v>82.06</v>
          </cell>
          <cell r="BK90">
            <v>0</v>
          </cell>
          <cell r="BL90">
            <v>84.35</v>
          </cell>
          <cell r="BM90">
            <v>73.09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 t="str">
            <v>DISTRIBUIDOR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2688</v>
          </cell>
          <cell r="DH90">
            <v>120879.2</v>
          </cell>
          <cell r="DI90">
            <v>1211</v>
          </cell>
          <cell r="DJ90">
            <v>54295.25</v>
          </cell>
          <cell r="DK90">
            <v>1121</v>
          </cell>
          <cell r="DL90">
            <v>49595.14</v>
          </cell>
          <cell r="DM90">
            <v>27</v>
          </cell>
          <cell r="DN90">
            <v>1214.3800000000001</v>
          </cell>
          <cell r="DO90">
            <v>-7</v>
          </cell>
          <cell r="DP90">
            <v>-314.55</v>
          </cell>
          <cell r="DQ90">
            <v>-14</v>
          </cell>
          <cell r="DR90">
            <v>-630.24</v>
          </cell>
          <cell r="DS90">
            <v>5026</v>
          </cell>
          <cell r="DT90">
            <v>225039.18</v>
          </cell>
          <cell r="DU90">
            <v>2.84</v>
          </cell>
          <cell r="DV90">
            <v>2.84</v>
          </cell>
          <cell r="DX90">
            <v>0</v>
          </cell>
          <cell r="DY90">
            <v>0</v>
          </cell>
        </row>
        <row r="91">
          <cell r="CT91" t="str">
            <v>FARMÁCIAS E DROGARIAS PRIVADAS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3998</v>
          </cell>
          <cell r="DH91">
            <v>201108.11</v>
          </cell>
          <cell r="DI91">
            <v>1805</v>
          </cell>
          <cell r="DJ91">
            <v>87865.01</v>
          </cell>
          <cell r="DK91">
            <v>251</v>
          </cell>
          <cell r="DL91">
            <v>12579.84</v>
          </cell>
          <cell r="DM91">
            <v>-1515</v>
          </cell>
          <cell r="DN91">
            <v>-76860.81</v>
          </cell>
          <cell r="DO91">
            <v>-241</v>
          </cell>
          <cell r="DP91">
            <v>-11852.38</v>
          </cell>
          <cell r="DQ91">
            <v>-40</v>
          </cell>
          <cell r="DR91">
            <v>-1686.07</v>
          </cell>
          <cell r="DS91">
            <v>4258</v>
          </cell>
          <cell r="DT91">
            <v>211153.7</v>
          </cell>
          <cell r="DX91">
            <v>0</v>
          </cell>
          <cell r="DY91">
            <v>0</v>
          </cell>
        </row>
        <row r="92">
          <cell r="CT92" t="str">
            <v>OUTROS DESTINATÁRIOS, NÃO PREVISTOS NAS HIPÓTESES ACIMA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60</v>
          </cell>
          <cell r="DH92">
            <v>2818.58</v>
          </cell>
          <cell r="DI92">
            <v>420</v>
          </cell>
          <cell r="DJ92">
            <v>19730.02</v>
          </cell>
          <cell r="DK92">
            <v>180</v>
          </cell>
          <cell r="DL92">
            <v>8455.7199999999993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660</v>
          </cell>
          <cell r="DT92">
            <v>31004.32</v>
          </cell>
          <cell r="DX92">
            <v>0</v>
          </cell>
          <cell r="DY92">
            <v>0</v>
          </cell>
        </row>
        <row r="93">
          <cell r="CT93" t="str">
            <v>ESTABELECIMENTO PRIVADO DE SAÚDE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36</v>
          </cell>
          <cell r="DH93">
            <v>1672.77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36</v>
          </cell>
          <cell r="DT93">
            <v>1672.77</v>
          </cell>
          <cell r="DX93">
            <v>7897473200814</v>
          </cell>
          <cell r="DY93">
            <v>1101300350015</v>
          </cell>
        </row>
        <row r="94">
          <cell r="E94">
            <v>521916110019604</v>
          </cell>
          <cell r="F94" t="str">
            <v>GLICEP XR</v>
          </cell>
          <cell r="G94" t="str">
            <v>500 MG COM LIB PROL CT BL AL PLAS INC X 30</v>
          </cell>
          <cell r="H94" t="str">
            <v>Comprimido de liberação prolongada</v>
          </cell>
          <cell r="K94">
            <v>30</v>
          </cell>
          <cell r="M94" t="str">
            <v>Conformidade</v>
          </cell>
          <cell r="N94">
            <v>3</v>
          </cell>
          <cell r="O94" t="str">
            <v>Tarja Vermelha</v>
          </cell>
          <cell r="P94" t="str">
            <v>Não</v>
          </cell>
          <cell r="Q94" t="str">
            <v>Não</v>
          </cell>
          <cell r="R94" t="str">
            <v>Sim</v>
          </cell>
          <cell r="S94" t="str">
            <v>I</v>
          </cell>
          <cell r="U94" t="str">
            <v>Similar</v>
          </cell>
          <cell r="V94" t="str">
            <v>Monitorado</v>
          </cell>
          <cell r="X94" t="str">
            <v>1115-70-4</v>
          </cell>
          <cell r="AB94">
            <v>5782</v>
          </cell>
          <cell r="AC94" t="str">
            <v>65 - ANTIDIABÉTICOS BIGUANIDAS PUROS</v>
          </cell>
          <cell r="AD94" t="str">
            <v>N</v>
          </cell>
          <cell r="AE94" t="str">
            <v>N</v>
          </cell>
          <cell r="AG94" t="str">
            <v>N</v>
          </cell>
          <cell r="AH94">
            <v>0</v>
          </cell>
          <cell r="AI94">
            <v>9.23</v>
          </cell>
          <cell r="AJ94">
            <v>9.7799999999999994</v>
          </cell>
          <cell r="AK94">
            <v>0</v>
          </cell>
          <cell r="AL94">
            <v>9.9</v>
          </cell>
          <cell r="AM94">
            <v>10.029999999999999</v>
          </cell>
          <cell r="AN94">
            <v>0</v>
          </cell>
          <cell r="AO94">
            <v>9.7799999999999994</v>
          </cell>
          <cell r="AP94">
            <v>0</v>
          </cell>
          <cell r="AQ94">
            <v>12.76</v>
          </cell>
          <cell r="AR94">
            <v>13.52</v>
          </cell>
          <cell r="AS94">
            <v>0</v>
          </cell>
          <cell r="AT94">
            <v>13.69</v>
          </cell>
          <cell r="AU94">
            <v>13.87</v>
          </cell>
          <cell r="AV94">
            <v>0</v>
          </cell>
          <cell r="AW94">
            <v>13.52</v>
          </cell>
          <cell r="AX94">
            <v>0</v>
          </cell>
          <cell r="AY94">
            <v>9.42</v>
          </cell>
          <cell r="AZ94">
            <v>9.99</v>
          </cell>
          <cell r="BA94">
            <v>10.050000000000001</v>
          </cell>
          <cell r="BB94">
            <v>10.11</v>
          </cell>
          <cell r="BC94">
            <v>0</v>
          </cell>
          <cell r="BD94">
            <v>10.36</v>
          </cell>
          <cell r="BE94">
            <v>9.99</v>
          </cell>
          <cell r="BF94">
            <v>0</v>
          </cell>
          <cell r="BG94">
            <v>13.02</v>
          </cell>
          <cell r="BH94">
            <v>13.81</v>
          </cell>
          <cell r="BI94">
            <v>13.89</v>
          </cell>
          <cell r="BJ94">
            <v>13.97</v>
          </cell>
          <cell r="BK94">
            <v>0</v>
          </cell>
          <cell r="BL94">
            <v>14.32</v>
          </cell>
          <cell r="BM94">
            <v>13.81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2.12</v>
          </cell>
          <cell r="DV94">
            <v>2.09</v>
          </cell>
          <cell r="DX94">
            <v>0</v>
          </cell>
          <cell r="DY94">
            <v>0</v>
          </cell>
        </row>
        <row r="95">
          <cell r="E95">
            <v>521905802173315</v>
          </cell>
          <cell r="F95" t="str">
            <v>HALOBEX</v>
          </cell>
          <cell r="G95" t="str">
            <v>0,5 MG/G CREM DERM CT BG AL X 30</v>
          </cell>
          <cell r="H95" t="str">
            <v>CREME DERMATOLÓGICO</v>
          </cell>
          <cell r="I95">
            <v>1</v>
          </cell>
          <cell r="J95" t="str">
            <v>BISNAGA</v>
          </cell>
          <cell r="K95">
            <v>30</v>
          </cell>
          <cell r="L95" t="str">
            <v>G</v>
          </cell>
          <cell r="M95" t="str">
            <v>Conformidade</v>
          </cell>
          <cell r="N95">
            <v>1</v>
          </cell>
          <cell r="O95" t="str">
            <v>Tarja Vermelha</v>
          </cell>
          <cell r="P95" t="str">
            <v>Não</v>
          </cell>
          <cell r="Q95" t="str">
            <v>Não</v>
          </cell>
          <cell r="R95" t="str">
            <v>Não</v>
          </cell>
          <cell r="S95" t="str">
            <v>N</v>
          </cell>
          <cell r="U95" t="str">
            <v>Similar</v>
          </cell>
          <cell r="V95" t="str">
            <v>Monitorado</v>
          </cell>
          <cell r="X95" t="str">
            <v>66852-54-8</v>
          </cell>
          <cell r="AA95" t="str">
            <v>MG/G</v>
          </cell>
          <cell r="AB95">
            <v>9961</v>
          </cell>
          <cell r="AC95" t="str">
            <v>235 - CORTICOESTERÓIDES TÓPICOS PUROS</v>
          </cell>
          <cell r="AD95" t="str">
            <v>N</v>
          </cell>
          <cell r="AE95" t="str">
            <v>N</v>
          </cell>
          <cell r="AF95">
            <v>0</v>
          </cell>
          <cell r="AG95" t="str">
            <v>N</v>
          </cell>
          <cell r="AH95">
            <v>0</v>
          </cell>
          <cell r="AI95">
            <v>10.17</v>
          </cell>
          <cell r="AJ95">
            <v>10.88</v>
          </cell>
          <cell r="AK95">
            <v>0</v>
          </cell>
          <cell r="AL95">
            <v>11.03</v>
          </cell>
          <cell r="AM95">
            <v>11.19</v>
          </cell>
          <cell r="AN95">
            <v>0</v>
          </cell>
          <cell r="AO95">
            <v>9.4700000000000006</v>
          </cell>
          <cell r="AP95">
            <v>0</v>
          </cell>
          <cell r="AQ95">
            <v>13.58</v>
          </cell>
          <cell r="AR95">
            <v>14.5</v>
          </cell>
          <cell r="AS95">
            <v>0</v>
          </cell>
          <cell r="AT95">
            <v>14.7</v>
          </cell>
          <cell r="AU95">
            <v>14.9</v>
          </cell>
          <cell r="AV95">
            <v>0</v>
          </cell>
          <cell r="AW95">
            <v>13.09</v>
          </cell>
          <cell r="AX95">
            <v>0</v>
          </cell>
          <cell r="AY95">
            <v>10.46</v>
          </cell>
          <cell r="AZ95">
            <v>11.19</v>
          </cell>
          <cell r="BA95">
            <v>11.26</v>
          </cell>
          <cell r="BB95">
            <v>11.34</v>
          </cell>
          <cell r="BC95">
            <v>0</v>
          </cell>
          <cell r="BD95">
            <v>11.67</v>
          </cell>
          <cell r="BE95">
            <v>9.74</v>
          </cell>
          <cell r="BF95">
            <v>0</v>
          </cell>
          <cell r="BG95">
            <v>13.97</v>
          </cell>
          <cell r="BH95">
            <v>14.92</v>
          </cell>
          <cell r="BI95">
            <v>15.01</v>
          </cell>
          <cell r="BJ95">
            <v>15.11</v>
          </cell>
          <cell r="BK95">
            <v>0</v>
          </cell>
          <cell r="BL95">
            <v>15.53</v>
          </cell>
          <cell r="BM95">
            <v>13.46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 t="str">
            <v>DISTRIBUIDOR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11655</v>
          </cell>
          <cell r="DH95">
            <v>102673.8</v>
          </cell>
          <cell r="DI95">
            <v>21118</v>
          </cell>
          <cell r="DJ95">
            <v>184620.31</v>
          </cell>
          <cell r="DK95">
            <v>20640</v>
          </cell>
          <cell r="DL95">
            <v>179606.17</v>
          </cell>
          <cell r="DM95">
            <v>23368</v>
          </cell>
          <cell r="DN95">
            <v>201254.91</v>
          </cell>
          <cell r="DO95">
            <v>22398</v>
          </cell>
          <cell r="DP95">
            <v>195398.24</v>
          </cell>
          <cell r="DQ95">
            <v>27350</v>
          </cell>
          <cell r="DR95">
            <v>236371.92</v>
          </cell>
          <cell r="DS95">
            <v>126529</v>
          </cell>
          <cell r="DT95">
            <v>1099925.3500000001</v>
          </cell>
          <cell r="DU95">
            <v>2.81</v>
          </cell>
          <cell r="DV95">
            <v>2.84</v>
          </cell>
          <cell r="DX95">
            <v>0</v>
          </cell>
          <cell r="DY95">
            <v>0</v>
          </cell>
        </row>
        <row r="96">
          <cell r="CT96" t="str">
            <v>FARMÁCIAS E DROGARIAS PRIVADAS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7234</v>
          </cell>
          <cell r="DH96">
            <v>60871.21</v>
          </cell>
          <cell r="DI96">
            <v>4567</v>
          </cell>
          <cell r="DJ96">
            <v>39159.440000000002</v>
          </cell>
          <cell r="DK96">
            <v>8378</v>
          </cell>
          <cell r="DL96">
            <v>71906</v>
          </cell>
          <cell r="DM96">
            <v>5088</v>
          </cell>
          <cell r="DN96">
            <v>43108.76</v>
          </cell>
          <cell r="DO96">
            <v>4778</v>
          </cell>
          <cell r="DP96">
            <v>41260.71</v>
          </cell>
          <cell r="DQ96">
            <v>9143</v>
          </cell>
          <cell r="DR96">
            <v>78365.25</v>
          </cell>
          <cell r="DS96">
            <v>39188</v>
          </cell>
          <cell r="DT96">
            <v>334671.37</v>
          </cell>
          <cell r="DX96">
            <v>0</v>
          </cell>
          <cell r="DY96">
            <v>0</v>
          </cell>
        </row>
        <row r="97">
          <cell r="CT97" t="str">
            <v>OUTROS DESTINATÁRIOS, NÃO PREVISTOS NAS HIPÓTESES ACIMA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900</v>
          </cell>
          <cell r="DH97">
            <v>7788.55</v>
          </cell>
          <cell r="DI97">
            <v>720</v>
          </cell>
          <cell r="DJ97">
            <v>6230.83</v>
          </cell>
          <cell r="DK97">
            <v>360</v>
          </cell>
          <cell r="DL97">
            <v>3115.42</v>
          </cell>
          <cell r="DM97">
            <v>760</v>
          </cell>
          <cell r="DN97">
            <v>6434.02</v>
          </cell>
          <cell r="DO97">
            <v>480</v>
          </cell>
          <cell r="DP97">
            <v>4153.8999999999996</v>
          </cell>
          <cell r="DQ97">
            <v>1800</v>
          </cell>
          <cell r="DR97">
            <v>15238.45</v>
          </cell>
          <cell r="DS97">
            <v>5020</v>
          </cell>
          <cell r="DT97">
            <v>42961.17</v>
          </cell>
          <cell r="DX97">
            <v>7897473205949</v>
          </cell>
          <cell r="DY97">
            <v>1101302780025</v>
          </cell>
        </row>
        <row r="98">
          <cell r="CT98" t="str">
            <v>ESTABELECIMENTO PRIVADO DE SAÚDE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100</v>
          </cell>
          <cell r="DH98">
            <v>855.98</v>
          </cell>
          <cell r="DI98">
            <v>0</v>
          </cell>
          <cell r="DJ98">
            <v>0</v>
          </cell>
          <cell r="DK98">
            <v>84</v>
          </cell>
          <cell r="DL98">
            <v>719.03</v>
          </cell>
          <cell r="DM98">
            <v>0</v>
          </cell>
          <cell r="DN98">
            <v>0</v>
          </cell>
          <cell r="DO98">
            <v>80</v>
          </cell>
          <cell r="DP98">
            <v>690.43</v>
          </cell>
          <cell r="DQ98">
            <v>60</v>
          </cell>
          <cell r="DR98">
            <v>513.59</v>
          </cell>
          <cell r="DS98">
            <v>324</v>
          </cell>
          <cell r="DT98">
            <v>2779.03</v>
          </cell>
          <cell r="DX98">
            <v>7897473206403</v>
          </cell>
          <cell r="DY98">
            <v>1101302670025</v>
          </cell>
        </row>
        <row r="99">
          <cell r="E99">
            <v>521914110019305</v>
          </cell>
          <cell r="F99" t="str">
            <v>Levolukast</v>
          </cell>
          <cell r="G99" t="str">
            <v>10MG + 5MG COM REV CT FR PLAS OPC X 14</v>
          </cell>
          <cell r="H99" t="str">
            <v>Comprimido revestido</v>
          </cell>
          <cell r="K99">
            <v>14</v>
          </cell>
          <cell r="M99" t="str">
            <v>Conformidade</v>
          </cell>
          <cell r="N99">
            <v>3</v>
          </cell>
          <cell r="O99" t="str">
            <v>Tarja Vermelha</v>
          </cell>
          <cell r="P99" t="str">
            <v>Não</v>
          </cell>
          <cell r="Q99" t="str">
            <v>Não</v>
          </cell>
          <cell r="R99" t="str">
            <v>Não</v>
          </cell>
          <cell r="S99" t="str">
            <v>N</v>
          </cell>
          <cell r="U99" t="str">
            <v>Similar</v>
          </cell>
          <cell r="V99" t="str">
            <v>Monitorado</v>
          </cell>
          <cell r="X99" t="str">
            <v>151767-02-1,130018-87-0</v>
          </cell>
          <cell r="AB99">
            <v>9500.0524499999992</v>
          </cell>
          <cell r="AC99" t="str">
            <v>555 - ANTIASMÁTICOS/DPOC ANTILEUCOTRIENOS SISTÊMICOS</v>
          </cell>
          <cell r="AD99" t="str">
            <v>N</v>
          </cell>
          <cell r="AE99" t="str">
            <v>N</v>
          </cell>
          <cell r="AG99" t="str">
            <v>N</v>
          </cell>
          <cell r="AH99">
            <v>0</v>
          </cell>
          <cell r="AI99">
            <v>70</v>
          </cell>
          <cell r="AJ99">
            <v>74.86</v>
          </cell>
          <cell r="AK99">
            <v>0</v>
          </cell>
          <cell r="AL99">
            <v>75.91</v>
          </cell>
          <cell r="AM99">
            <v>76.989999999999995</v>
          </cell>
          <cell r="AN99">
            <v>0</v>
          </cell>
          <cell r="AO99">
            <v>65.16</v>
          </cell>
          <cell r="AP99">
            <v>0</v>
          </cell>
          <cell r="AQ99">
            <v>93.5</v>
          </cell>
          <cell r="AR99">
            <v>99.78</v>
          </cell>
          <cell r="AS99">
            <v>0</v>
          </cell>
          <cell r="AT99">
            <v>101.14</v>
          </cell>
          <cell r="AU99">
            <v>102.53</v>
          </cell>
          <cell r="AV99">
            <v>0</v>
          </cell>
          <cell r="AW99">
            <v>90.08</v>
          </cell>
          <cell r="AX99">
            <v>0</v>
          </cell>
          <cell r="AY99">
            <v>71.47</v>
          </cell>
          <cell r="AZ99">
            <v>76.42</v>
          </cell>
          <cell r="BA99">
            <v>76.959999999999994</v>
          </cell>
          <cell r="BB99">
            <v>77.5</v>
          </cell>
          <cell r="BC99">
            <v>0</v>
          </cell>
          <cell r="BD99">
            <v>79.739999999999995</v>
          </cell>
          <cell r="BE99">
            <v>66.53</v>
          </cell>
          <cell r="BF99">
            <v>0</v>
          </cell>
          <cell r="BG99">
            <v>95.47</v>
          </cell>
          <cell r="BH99">
            <v>101.86</v>
          </cell>
          <cell r="BI99">
            <v>102.56</v>
          </cell>
          <cell r="BJ99">
            <v>103.25</v>
          </cell>
          <cell r="BK99">
            <v>0</v>
          </cell>
          <cell r="BL99">
            <v>106.14</v>
          </cell>
          <cell r="BM99">
            <v>91.97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 t="str">
            <v>DISTRIBUIDOR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15719</v>
          </cell>
          <cell r="DL99">
            <v>864866.15</v>
          </cell>
          <cell r="DM99">
            <v>8148</v>
          </cell>
          <cell r="DN99">
            <v>455189.08</v>
          </cell>
          <cell r="DO99">
            <v>3992</v>
          </cell>
          <cell r="DP99">
            <v>215415.34</v>
          </cell>
          <cell r="DQ99">
            <v>4482</v>
          </cell>
          <cell r="DR99">
            <v>244106.91</v>
          </cell>
          <cell r="DS99">
            <v>32341</v>
          </cell>
          <cell r="DT99">
            <v>1779577.48</v>
          </cell>
          <cell r="DU99">
            <v>2.09</v>
          </cell>
          <cell r="DV99">
            <v>2.09</v>
          </cell>
          <cell r="DX99">
            <v>0</v>
          </cell>
          <cell r="DY99">
            <v>0</v>
          </cell>
        </row>
        <row r="100">
          <cell r="CT100" t="str">
            <v>FARMÁCIAS E DROGARIAS PRIVADAS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18688</v>
          </cell>
          <cell r="DL100">
            <v>937240.38</v>
          </cell>
          <cell r="DM100">
            <v>3411</v>
          </cell>
          <cell r="DN100">
            <v>120903.53</v>
          </cell>
          <cell r="DO100">
            <v>1538</v>
          </cell>
          <cell r="DP100">
            <v>56488.18</v>
          </cell>
          <cell r="DQ100">
            <v>2688</v>
          </cell>
          <cell r="DR100">
            <v>108753.72</v>
          </cell>
          <cell r="DS100">
            <v>26325</v>
          </cell>
          <cell r="DT100">
            <v>1223385.81</v>
          </cell>
          <cell r="DX100">
            <v>0</v>
          </cell>
          <cell r="DY100">
            <v>0</v>
          </cell>
        </row>
        <row r="101">
          <cell r="CT101" t="str">
            <v>OUTROS DESTINATÁRIOS, NÃO PREVISTOS NAS HIPÓTESES ACIMA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318</v>
          </cell>
          <cell r="DL101">
            <v>18349.75</v>
          </cell>
          <cell r="DM101">
            <v>0</v>
          </cell>
          <cell r="DN101">
            <v>0</v>
          </cell>
          <cell r="DO101">
            <v>220</v>
          </cell>
          <cell r="DP101">
            <v>13099.58</v>
          </cell>
          <cell r="DQ101">
            <v>100</v>
          </cell>
          <cell r="DR101">
            <v>5824.91</v>
          </cell>
          <cell r="DS101">
            <v>638</v>
          </cell>
          <cell r="DT101">
            <v>37274.239999999998</v>
          </cell>
          <cell r="DX101">
            <v>0</v>
          </cell>
          <cell r="DY101">
            <v>0</v>
          </cell>
        </row>
        <row r="102">
          <cell r="CT102" t="str">
            <v>ESTABELECIMENTO PRIVADO DE SAÚDE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190</v>
          </cell>
          <cell r="DL102">
            <v>8802.08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190</v>
          </cell>
          <cell r="DT102">
            <v>8802.08</v>
          </cell>
          <cell r="DX102">
            <v>7897473206861</v>
          </cell>
          <cell r="DY102">
            <v>1101302740023</v>
          </cell>
        </row>
        <row r="103">
          <cell r="E103">
            <v>521914110019205</v>
          </cell>
          <cell r="F103" t="str">
            <v>Levolukast</v>
          </cell>
          <cell r="G103" t="str">
            <v>10MG + 5MG COM REV CT FR PLAS OPC X 7  </v>
          </cell>
          <cell r="H103" t="str">
            <v>Comprimido revestido</v>
          </cell>
          <cell r="K103">
            <v>7</v>
          </cell>
          <cell r="M103" t="str">
            <v>Conformidade</v>
          </cell>
          <cell r="N103">
            <v>3</v>
          </cell>
          <cell r="O103" t="str">
            <v>Tarja Vermelha</v>
          </cell>
          <cell r="P103" t="str">
            <v>Não</v>
          </cell>
          <cell r="Q103" t="str">
            <v>Não</v>
          </cell>
          <cell r="R103" t="str">
            <v>Não</v>
          </cell>
          <cell r="S103" t="str">
            <v>N</v>
          </cell>
          <cell r="U103" t="str">
            <v>Similar</v>
          </cell>
          <cell r="V103" t="str">
            <v>Monitorado</v>
          </cell>
          <cell r="X103" t="str">
            <v>151767-02-1,130018-87-0</v>
          </cell>
          <cell r="AB103">
            <v>9500.0524499999992</v>
          </cell>
          <cell r="AC103" t="str">
            <v>555 - ANTIASMÁTICOS/DPOC ANTILEUCOTRIENOS SISTÊMICOS</v>
          </cell>
          <cell r="AD103" t="str">
            <v>N</v>
          </cell>
          <cell r="AE103" t="str">
            <v>N</v>
          </cell>
          <cell r="AG103" t="str">
            <v>N</v>
          </cell>
          <cell r="AH103">
            <v>0</v>
          </cell>
          <cell r="AI103">
            <v>35.01</v>
          </cell>
          <cell r="AJ103">
            <v>37.43</v>
          </cell>
          <cell r="AK103">
            <v>0</v>
          </cell>
          <cell r="AL103">
            <v>37.96</v>
          </cell>
          <cell r="AM103">
            <v>38.5</v>
          </cell>
          <cell r="AN103">
            <v>0</v>
          </cell>
          <cell r="AO103">
            <v>32.590000000000003</v>
          </cell>
          <cell r="AP103">
            <v>0</v>
          </cell>
          <cell r="AQ103">
            <v>46.77</v>
          </cell>
          <cell r="AR103">
            <v>49.89</v>
          </cell>
          <cell r="AS103">
            <v>0</v>
          </cell>
          <cell r="AT103">
            <v>50.57</v>
          </cell>
          <cell r="AU103">
            <v>51.27</v>
          </cell>
          <cell r="AV103">
            <v>0</v>
          </cell>
          <cell r="AW103">
            <v>45.05</v>
          </cell>
          <cell r="AX103">
            <v>0</v>
          </cell>
          <cell r="AY103">
            <v>35.74</v>
          </cell>
          <cell r="AZ103">
            <v>38.22</v>
          </cell>
          <cell r="BA103">
            <v>38.479999999999997</v>
          </cell>
          <cell r="BB103">
            <v>38.75</v>
          </cell>
          <cell r="BC103">
            <v>0</v>
          </cell>
          <cell r="BD103">
            <v>39.869999999999997</v>
          </cell>
          <cell r="BE103">
            <v>33.270000000000003</v>
          </cell>
          <cell r="BF103">
            <v>0</v>
          </cell>
          <cell r="BG103">
            <v>47.74</v>
          </cell>
          <cell r="BH103">
            <v>50.94</v>
          </cell>
          <cell r="BI103">
            <v>51.28</v>
          </cell>
          <cell r="BJ103">
            <v>51.63</v>
          </cell>
          <cell r="BK103">
            <v>0</v>
          </cell>
          <cell r="BL103">
            <v>53.07</v>
          </cell>
          <cell r="BM103">
            <v>45.99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 t="str">
            <v>DISTRIBUIDOR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-20</v>
          </cell>
          <cell r="DH103">
            <v>-582.49</v>
          </cell>
          <cell r="DI103">
            <v>-80</v>
          </cell>
          <cell r="DJ103">
            <v>-2386.37</v>
          </cell>
          <cell r="DK103">
            <v>9043</v>
          </cell>
          <cell r="DL103">
            <v>253263.99</v>
          </cell>
          <cell r="DM103">
            <v>4969</v>
          </cell>
          <cell r="DN103">
            <v>139850.6</v>
          </cell>
          <cell r="DO103">
            <v>1055</v>
          </cell>
          <cell r="DP103">
            <v>28788.12</v>
          </cell>
          <cell r="DQ103">
            <v>1195</v>
          </cell>
          <cell r="DR103">
            <v>34306.19</v>
          </cell>
          <cell r="DS103">
            <v>16162</v>
          </cell>
          <cell r="DT103">
            <v>453240.04</v>
          </cell>
          <cell r="DU103">
            <v>2.08</v>
          </cell>
          <cell r="DV103">
            <v>2.09</v>
          </cell>
          <cell r="DX103">
            <v>0</v>
          </cell>
          <cell r="DY103">
            <v>0</v>
          </cell>
        </row>
        <row r="104">
          <cell r="CT104" t="str">
            <v>FARMÁCIAS E DROGARIAS PRIVADAS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-1</v>
          </cell>
          <cell r="DH104">
            <v>-30.42</v>
          </cell>
          <cell r="DI104">
            <v>0</v>
          </cell>
          <cell r="DJ104">
            <v>0</v>
          </cell>
          <cell r="DK104">
            <v>8660</v>
          </cell>
          <cell r="DL104">
            <v>236567.77</v>
          </cell>
          <cell r="DM104">
            <v>2381</v>
          </cell>
          <cell r="DN104">
            <v>44269.81</v>
          </cell>
          <cell r="DO104">
            <v>510</v>
          </cell>
          <cell r="DP104">
            <v>10463.51</v>
          </cell>
          <cell r="DQ104">
            <v>1153</v>
          </cell>
          <cell r="DR104">
            <v>26145.919999999998</v>
          </cell>
          <cell r="DS104">
            <v>12703</v>
          </cell>
          <cell r="DT104">
            <v>317416.59000000003</v>
          </cell>
          <cell r="DX104">
            <v>0</v>
          </cell>
          <cell r="DY104">
            <v>0</v>
          </cell>
        </row>
        <row r="105">
          <cell r="CT105" t="str">
            <v>OUTROS DESTINATÁRIOS, NÃO PREVISTOS NAS HIPÓTESES ACIMA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165</v>
          </cell>
          <cell r="DL105">
            <v>4774.16</v>
          </cell>
          <cell r="DM105">
            <v>0</v>
          </cell>
          <cell r="DN105">
            <v>0</v>
          </cell>
          <cell r="DO105">
            <v>100</v>
          </cell>
          <cell r="DP105">
            <v>2977.17</v>
          </cell>
          <cell r="DQ105">
            <v>40</v>
          </cell>
          <cell r="DR105">
            <v>1164.97</v>
          </cell>
          <cell r="DS105">
            <v>305</v>
          </cell>
          <cell r="DT105">
            <v>8916.2999999999993</v>
          </cell>
          <cell r="DX105">
            <v>0</v>
          </cell>
          <cell r="DY105">
            <v>0</v>
          </cell>
        </row>
        <row r="106">
          <cell r="CT106" t="str">
            <v>ESTABELECIMENTO PRIVADO DE SAÚDE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80</v>
          </cell>
          <cell r="DL106">
            <v>2355.83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80</v>
          </cell>
          <cell r="DT106">
            <v>2355.83</v>
          </cell>
          <cell r="DX106">
            <v>7897473206854</v>
          </cell>
          <cell r="DY106">
            <v>1101302740015</v>
          </cell>
        </row>
        <row r="107">
          <cell r="E107">
            <v>521917030019706</v>
          </cell>
          <cell r="F107" t="str">
            <v>Linezolida</v>
          </cell>
          <cell r="G107" t="str">
            <v>600 MG COM REV CT BL AL PLAS OPC X 10</v>
          </cell>
          <cell r="H107" t="str">
            <v>Comprimido revestido</v>
          </cell>
          <cell r="K107">
            <v>10</v>
          </cell>
          <cell r="M107" t="str">
            <v>Conformidade</v>
          </cell>
          <cell r="N107">
            <v>3</v>
          </cell>
          <cell r="O107" t="str">
            <v>Tarja Vermelha</v>
          </cell>
          <cell r="P107" t="str">
            <v>Não</v>
          </cell>
          <cell r="Q107" t="str">
            <v>Não</v>
          </cell>
          <cell r="R107" t="str">
            <v>Não</v>
          </cell>
          <cell r="S107" t="str">
            <v>I</v>
          </cell>
          <cell r="U107" t="str">
            <v>Genérico</v>
          </cell>
          <cell r="V107" t="str">
            <v>Monitorado</v>
          </cell>
          <cell r="X107" t="str">
            <v>165800-03-3</v>
          </cell>
          <cell r="AB107">
            <v>5328</v>
          </cell>
          <cell r="AC107" t="str">
            <v>328 - TODOS OS OUTROS ANTIBIÓTICOS</v>
          </cell>
          <cell r="AD107" t="str">
            <v>N</v>
          </cell>
          <cell r="AE107" t="str">
            <v>N</v>
          </cell>
          <cell r="AG107" t="str">
            <v>N</v>
          </cell>
          <cell r="AH107">
            <v>0</v>
          </cell>
          <cell r="AI107">
            <v>1220.05</v>
          </cell>
          <cell r="AJ107">
            <v>1293.54</v>
          </cell>
          <cell r="AK107">
            <v>0</v>
          </cell>
          <cell r="AL107">
            <v>1309.32</v>
          </cell>
          <cell r="AM107">
            <v>1325.49</v>
          </cell>
          <cell r="AN107">
            <v>0</v>
          </cell>
          <cell r="AO107">
            <v>1293.54</v>
          </cell>
          <cell r="AP107">
            <v>0</v>
          </cell>
          <cell r="AQ107">
            <v>1686.65</v>
          </cell>
          <cell r="AR107">
            <v>1788.24</v>
          </cell>
          <cell r="AS107">
            <v>0</v>
          </cell>
          <cell r="AT107">
            <v>1810.06</v>
          </cell>
          <cell r="AU107">
            <v>1832.41</v>
          </cell>
          <cell r="AV107">
            <v>0</v>
          </cell>
          <cell r="AW107">
            <v>1788.24</v>
          </cell>
          <cell r="AX107">
            <v>0</v>
          </cell>
          <cell r="AY107">
            <v>1245.55</v>
          </cell>
          <cell r="AZ107">
            <v>1320.58</v>
          </cell>
          <cell r="BA107">
            <v>1328.58</v>
          </cell>
          <cell r="BB107">
            <v>1336.69</v>
          </cell>
          <cell r="BC107">
            <v>0</v>
          </cell>
          <cell r="BD107">
            <v>1370.1</v>
          </cell>
          <cell r="BE107">
            <v>1320.58</v>
          </cell>
          <cell r="BF107">
            <v>0</v>
          </cell>
          <cell r="BG107">
            <v>1721.9</v>
          </cell>
          <cell r="BH107">
            <v>1825.62</v>
          </cell>
          <cell r="BI107">
            <v>1836.68</v>
          </cell>
          <cell r="BJ107">
            <v>1847.89</v>
          </cell>
          <cell r="BK107">
            <v>0</v>
          </cell>
          <cell r="BL107">
            <v>1894.08</v>
          </cell>
          <cell r="BM107">
            <v>1825.62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2.09</v>
          </cell>
          <cell r="DV107">
            <v>2.09</v>
          </cell>
          <cell r="DX107">
            <v>0</v>
          </cell>
          <cell r="DY107">
            <v>0</v>
          </cell>
        </row>
        <row r="108">
          <cell r="E108">
            <v>521912060017904</v>
          </cell>
          <cell r="F108" t="str">
            <v>LYSTATE</v>
          </cell>
          <cell r="G108" t="str">
            <v>120 MG CAP DURA CT FR PLAS OPC X 30</v>
          </cell>
          <cell r="H108" t="str">
            <v>Cápsula dura</v>
          </cell>
          <cell r="K108">
            <v>30</v>
          </cell>
          <cell r="M108" t="str">
            <v>Conformidade</v>
          </cell>
          <cell r="N108">
            <v>3</v>
          </cell>
          <cell r="O108" t="str">
            <v>Tarja Vermelha</v>
          </cell>
          <cell r="P108" t="str">
            <v>Não</v>
          </cell>
          <cell r="Q108" t="str">
            <v>Não</v>
          </cell>
          <cell r="R108" t="str">
            <v>Não</v>
          </cell>
          <cell r="S108" t="str">
            <v>N</v>
          </cell>
          <cell r="U108" t="str">
            <v>Similar</v>
          </cell>
          <cell r="V108" t="str">
            <v>Monitorado</v>
          </cell>
          <cell r="X108" t="str">
            <v>96829-58-2</v>
          </cell>
          <cell r="AA108" t="str">
            <v>MG</v>
          </cell>
          <cell r="AB108">
            <v>6635</v>
          </cell>
          <cell r="AC108" t="str">
            <v>45 - PREPARADOS ANORÉXICOS, EXCETO OS DIETÉTICOS</v>
          </cell>
          <cell r="AD108" t="str">
            <v>N</v>
          </cell>
          <cell r="AE108" t="str">
            <v>N</v>
          </cell>
          <cell r="AG108" t="str">
            <v>N</v>
          </cell>
          <cell r="AH108">
            <v>0</v>
          </cell>
          <cell r="AI108">
            <v>100.47</v>
          </cell>
          <cell r="AJ108">
            <v>107.44</v>
          </cell>
          <cell r="AK108">
            <v>0</v>
          </cell>
          <cell r="AL108">
            <v>108.95</v>
          </cell>
          <cell r="AM108">
            <v>110.51</v>
          </cell>
          <cell r="AN108">
            <v>0</v>
          </cell>
          <cell r="AO108">
            <v>93.53</v>
          </cell>
          <cell r="AP108">
            <v>0</v>
          </cell>
          <cell r="AQ108">
            <v>134.21</v>
          </cell>
          <cell r="AR108">
            <v>143.21</v>
          </cell>
          <cell r="AS108">
            <v>0</v>
          </cell>
          <cell r="AT108">
            <v>145.16</v>
          </cell>
          <cell r="AU108">
            <v>147.16</v>
          </cell>
          <cell r="AV108">
            <v>0</v>
          </cell>
          <cell r="AW108">
            <v>129.30000000000001</v>
          </cell>
          <cell r="AX108">
            <v>0</v>
          </cell>
          <cell r="AY108">
            <v>102.57</v>
          </cell>
          <cell r="AZ108">
            <v>109.68</v>
          </cell>
          <cell r="BA108">
            <v>110.45</v>
          </cell>
          <cell r="BB108">
            <v>111.23</v>
          </cell>
          <cell r="BC108">
            <v>0</v>
          </cell>
          <cell r="BD108">
            <v>114.45</v>
          </cell>
          <cell r="BE108">
            <v>95.48</v>
          </cell>
          <cell r="BF108">
            <v>0</v>
          </cell>
          <cell r="BG108">
            <v>137.01</v>
          </cell>
          <cell r="BH108">
            <v>146.19999999999999</v>
          </cell>
          <cell r="BI108">
            <v>147.19</v>
          </cell>
          <cell r="BJ108">
            <v>148.19</v>
          </cell>
          <cell r="BK108">
            <v>0</v>
          </cell>
          <cell r="BL108">
            <v>152.34</v>
          </cell>
          <cell r="BM108">
            <v>132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 t="str">
            <v>GOVERNO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70</v>
          </cell>
          <cell r="DH108">
            <v>3885</v>
          </cell>
          <cell r="DI108">
            <v>0</v>
          </cell>
          <cell r="DJ108">
            <v>0</v>
          </cell>
          <cell r="DK108">
            <v>165</v>
          </cell>
          <cell r="DL108">
            <v>12675.24</v>
          </cell>
          <cell r="DM108">
            <v>638</v>
          </cell>
          <cell r="DN108">
            <v>33495</v>
          </cell>
          <cell r="DO108">
            <v>0</v>
          </cell>
          <cell r="DP108">
            <v>0</v>
          </cell>
          <cell r="DQ108">
            <v>834</v>
          </cell>
          <cell r="DR108">
            <v>41250</v>
          </cell>
          <cell r="DS108">
            <v>1707</v>
          </cell>
          <cell r="DT108">
            <v>91305.24</v>
          </cell>
          <cell r="DU108">
            <v>2.09</v>
          </cell>
          <cell r="DV108">
            <v>2.09</v>
          </cell>
          <cell r="DX108">
            <v>0</v>
          </cell>
          <cell r="DY108">
            <v>0</v>
          </cell>
        </row>
        <row r="109">
          <cell r="CT109" t="str">
            <v>DISTRIBUIDOR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740</v>
          </cell>
          <cell r="DH109">
            <v>17067.009999999998</v>
          </cell>
          <cell r="DI109">
            <v>832</v>
          </cell>
          <cell r="DJ109">
            <v>15739.24</v>
          </cell>
          <cell r="DK109">
            <v>1459</v>
          </cell>
          <cell r="DL109">
            <v>44029.18</v>
          </cell>
          <cell r="DM109">
            <v>1330</v>
          </cell>
          <cell r="DN109">
            <v>34431.65</v>
          </cell>
          <cell r="DO109">
            <v>1600</v>
          </cell>
          <cell r="DP109">
            <v>29359.9</v>
          </cell>
          <cell r="DQ109">
            <v>180</v>
          </cell>
          <cell r="DR109">
            <v>7560</v>
          </cell>
          <cell r="DS109">
            <v>6141</v>
          </cell>
          <cell r="DT109">
            <v>148186.98000000001</v>
          </cell>
          <cell r="DX109">
            <v>0</v>
          </cell>
          <cell r="DY109">
            <v>0</v>
          </cell>
        </row>
        <row r="110">
          <cell r="CT110" t="str">
            <v>FARMÁCIAS E DROGARIAS PRIVADAS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202</v>
          </cell>
          <cell r="DH110">
            <v>8086.23</v>
          </cell>
          <cell r="DI110">
            <v>64</v>
          </cell>
          <cell r="DJ110">
            <v>289.95</v>
          </cell>
          <cell r="DK110">
            <v>896</v>
          </cell>
          <cell r="DL110">
            <v>32898.69</v>
          </cell>
          <cell r="DM110">
            <v>741</v>
          </cell>
          <cell r="DN110">
            <v>27392.94</v>
          </cell>
          <cell r="DO110">
            <v>760</v>
          </cell>
          <cell r="DP110">
            <v>11212.8</v>
          </cell>
          <cell r="DQ110">
            <v>20</v>
          </cell>
          <cell r="DR110">
            <v>1675.09</v>
          </cell>
          <cell r="DS110">
            <v>2683</v>
          </cell>
          <cell r="DT110">
            <v>81555.7</v>
          </cell>
          <cell r="DX110">
            <v>7897473207271</v>
          </cell>
          <cell r="DY110">
            <v>1101302800018</v>
          </cell>
        </row>
        <row r="111">
          <cell r="CT111" t="str">
            <v>ESTABELECIMENTO PRIVADO DE SAÚDE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6</v>
          </cell>
          <cell r="DH111">
            <v>278.67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6</v>
          </cell>
          <cell r="DT111">
            <v>278.67</v>
          </cell>
          <cell r="DX111">
            <v>7897473205864</v>
          </cell>
          <cell r="DY111">
            <v>1101302680039</v>
          </cell>
        </row>
        <row r="112">
          <cell r="E112">
            <v>521912060018004</v>
          </cell>
          <cell r="F112" t="str">
            <v>LYSTATE</v>
          </cell>
          <cell r="G112" t="str">
            <v>120 MG CAP DURA CT FR PLAS OPC X 60</v>
          </cell>
          <cell r="H112" t="str">
            <v>Cápsula dura</v>
          </cell>
          <cell r="K112">
            <v>60</v>
          </cell>
          <cell r="M112" t="str">
            <v>Conformidade</v>
          </cell>
          <cell r="N112">
            <v>3</v>
          </cell>
          <cell r="O112" t="str">
            <v>Tarja Vermelha</v>
          </cell>
          <cell r="P112" t="str">
            <v>Não</v>
          </cell>
          <cell r="Q112" t="str">
            <v>Não</v>
          </cell>
          <cell r="R112" t="str">
            <v>Não</v>
          </cell>
          <cell r="S112" t="str">
            <v>N</v>
          </cell>
          <cell r="U112" t="str">
            <v>Similar</v>
          </cell>
          <cell r="V112" t="str">
            <v>Monitorado</v>
          </cell>
          <cell r="X112" t="str">
            <v>96829-58-2</v>
          </cell>
          <cell r="AA112" t="str">
            <v>MG</v>
          </cell>
          <cell r="AB112">
            <v>6635</v>
          </cell>
          <cell r="AC112" t="str">
            <v>45 - PREPARADOS ANORÉXICOS, EXCETO OS DIETÉTICOS</v>
          </cell>
          <cell r="AD112" t="str">
            <v>N</v>
          </cell>
          <cell r="AE112" t="str">
            <v>N</v>
          </cell>
          <cell r="AG112" t="str">
            <v>N</v>
          </cell>
          <cell r="AH112">
            <v>0</v>
          </cell>
          <cell r="AI112">
            <v>183.08</v>
          </cell>
          <cell r="AJ112">
            <v>195.78</v>
          </cell>
          <cell r="AK112">
            <v>0</v>
          </cell>
          <cell r="AL112">
            <v>198.53</v>
          </cell>
          <cell r="AM112">
            <v>201.37</v>
          </cell>
          <cell r="AN112">
            <v>0</v>
          </cell>
          <cell r="AO112">
            <v>170.43</v>
          </cell>
          <cell r="AP112">
            <v>0</v>
          </cell>
          <cell r="AQ112">
            <v>244.56</v>
          </cell>
          <cell r="AR112">
            <v>260.95999999999998</v>
          </cell>
          <cell r="AS112">
            <v>0</v>
          </cell>
          <cell r="AT112">
            <v>264.51</v>
          </cell>
          <cell r="AU112">
            <v>268.16000000000003</v>
          </cell>
          <cell r="AV112">
            <v>0</v>
          </cell>
          <cell r="AW112">
            <v>235.61</v>
          </cell>
          <cell r="AX112">
            <v>0</v>
          </cell>
          <cell r="AY112">
            <v>186.91</v>
          </cell>
          <cell r="AZ112">
            <v>199.87</v>
          </cell>
          <cell r="BA112">
            <v>201.26</v>
          </cell>
          <cell r="BB112">
            <v>202.68</v>
          </cell>
          <cell r="BC112">
            <v>0</v>
          </cell>
          <cell r="BD112">
            <v>208.55</v>
          </cell>
          <cell r="BE112">
            <v>173.99</v>
          </cell>
          <cell r="BF112">
            <v>0</v>
          </cell>
          <cell r="BG112">
            <v>249.67</v>
          </cell>
          <cell r="BH112">
            <v>266.41000000000003</v>
          </cell>
          <cell r="BI112">
            <v>268.2</v>
          </cell>
          <cell r="BJ112">
            <v>270.02999999999997</v>
          </cell>
          <cell r="BK112">
            <v>0</v>
          </cell>
          <cell r="BL112">
            <v>277.58999999999997</v>
          </cell>
          <cell r="BM112">
            <v>240.53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 t="str">
            <v>GOVERNO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80</v>
          </cell>
          <cell r="DJ112">
            <v>7107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15</v>
          </cell>
          <cell r="DP112">
            <v>1395</v>
          </cell>
          <cell r="DQ112">
            <v>0</v>
          </cell>
          <cell r="DR112">
            <v>0</v>
          </cell>
          <cell r="DS112">
            <v>95</v>
          </cell>
          <cell r="DT112">
            <v>8502</v>
          </cell>
          <cell r="DU112">
            <v>2.09</v>
          </cell>
          <cell r="DV112">
            <v>2.09</v>
          </cell>
          <cell r="DX112">
            <v>0</v>
          </cell>
          <cell r="DY112">
            <v>0</v>
          </cell>
        </row>
        <row r="113">
          <cell r="CT113" t="str">
            <v>DISTRIBUIDOR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1420</v>
          </cell>
          <cell r="DH113">
            <v>102339.71</v>
          </cell>
          <cell r="DI113">
            <v>2102</v>
          </cell>
          <cell r="DJ113">
            <v>102566.09</v>
          </cell>
          <cell r="DK113">
            <v>1735</v>
          </cell>
          <cell r="DL113">
            <v>85994.45</v>
          </cell>
          <cell r="DM113">
            <v>83</v>
          </cell>
          <cell r="DN113">
            <v>8429.76</v>
          </cell>
          <cell r="DO113">
            <v>4111</v>
          </cell>
          <cell r="DP113">
            <v>205597.83</v>
          </cell>
          <cell r="DQ113">
            <v>30</v>
          </cell>
          <cell r="DR113">
            <v>2525.91</v>
          </cell>
          <cell r="DS113">
            <v>9481</v>
          </cell>
          <cell r="DT113">
            <v>507453.75</v>
          </cell>
          <cell r="DX113">
            <v>0</v>
          </cell>
          <cell r="DY113">
            <v>0</v>
          </cell>
        </row>
        <row r="114">
          <cell r="CT114" t="str">
            <v>FARMÁCIAS E DROGARIAS PRIVADAS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967</v>
          </cell>
          <cell r="DH114">
            <v>86549.94</v>
          </cell>
          <cell r="DI114">
            <v>1126</v>
          </cell>
          <cell r="DJ114">
            <v>100515.88</v>
          </cell>
          <cell r="DK114">
            <v>905</v>
          </cell>
          <cell r="DL114">
            <v>66265.48</v>
          </cell>
          <cell r="DM114">
            <v>728</v>
          </cell>
          <cell r="DN114">
            <v>14446.76</v>
          </cell>
          <cell r="DO114">
            <v>711</v>
          </cell>
          <cell r="DP114">
            <v>34077.35</v>
          </cell>
          <cell r="DQ114">
            <v>22</v>
          </cell>
          <cell r="DR114">
            <v>1775.08</v>
          </cell>
          <cell r="DS114">
            <v>4459</v>
          </cell>
          <cell r="DT114">
            <v>303630.49</v>
          </cell>
          <cell r="DX114">
            <v>0</v>
          </cell>
          <cell r="DY114">
            <v>0</v>
          </cell>
        </row>
        <row r="115">
          <cell r="CT115" t="str">
            <v>OUTROS DESTINATÁRIOS, NÃO PREVISTOS NAS HIPÓTESES ACIMA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20</v>
          </cell>
          <cell r="DH115">
            <v>3012.9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20</v>
          </cell>
          <cell r="DT115">
            <v>3012.9</v>
          </cell>
          <cell r="DX115">
            <v>7897473205871</v>
          </cell>
          <cell r="DY115">
            <v>1101302680047</v>
          </cell>
        </row>
        <row r="116">
          <cell r="CT116" t="str">
            <v>ESTABELECIMENTO PRIVADO DE SAÚDE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10</v>
          </cell>
          <cell r="DP116">
            <v>930.96</v>
          </cell>
          <cell r="DQ116">
            <v>0</v>
          </cell>
          <cell r="DR116">
            <v>0</v>
          </cell>
          <cell r="DS116">
            <v>10</v>
          </cell>
          <cell r="DT116">
            <v>930.96</v>
          </cell>
          <cell r="DX116">
            <v>0</v>
          </cell>
          <cell r="DY116">
            <v>0</v>
          </cell>
        </row>
        <row r="117">
          <cell r="E117">
            <v>521913030018914</v>
          </cell>
          <cell r="F117" t="str">
            <v>NEOTIGASON</v>
          </cell>
          <cell r="G117" t="str">
            <v>10 MG CAP GEL DURA CT BL AL PLAS AMB X 100</v>
          </cell>
          <cell r="H117" t="str">
            <v>Cápsula dura</v>
          </cell>
          <cell r="K117">
            <v>100</v>
          </cell>
          <cell r="M117" t="str">
            <v>Conformidade</v>
          </cell>
          <cell r="N117">
            <v>3</v>
          </cell>
          <cell r="O117" t="str">
            <v>Tarja Vermelha</v>
          </cell>
          <cell r="P117" t="str">
            <v>Não</v>
          </cell>
          <cell r="Q117" t="str">
            <v>Não</v>
          </cell>
          <cell r="R117" t="str">
            <v>Não</v>
          </cell>
          <cell r="S117" t="str">
            <v>I</v>
          </cell>
          <cell r="U117" t="str">
            <v>Similar</v>
          </cell>
          <cell r="V117" t="str">
            <v>Monitorado</v>
          </cell>
          <cell r="X117" t="str">
            <v>55079-83-9</v>
          </cell>
          <cell r="AA117" t="str">
            <v>MG</v>
          </cell>
          <cell r="AB117">
            <v>383</v>
          </cell>
          <cell r="AC117" t="str">
            <v>230 - ANTIPSORÍASE SISTÊMICOS</v>
          </cell>
          <cell r="AD117" t="str">
            <v>N</v>
          </cell>
          <cell r="AE117" t="str">
            <v>N</v>
          </cell>
          <cell r="AG117" t="str">
            <v>S</v>
          </cell>
          <cell r="AH117">
            <v>0</v>
          </cell>
          <cell r="AI117">
            <v>410.3</v>
          </cell>
          <cell r="AJ117">
            <v>435.01</v>
          </cell>
          <cell r="AK117">
            <v>0</v>
          </cell>
          <cell r="AL117">
            <v>440.32</v>
          </cell>
          <cell r="AM117">
            <v>445.76</v>
          </cell>
          <cell r="AN117">
            <v>0</v>
          </cell>
          <cell r="AO117">
            <v>435.01</v>
          </cell>
          <cell r="AP117">
            <v>0</v>
          </cell>
          <cell r="AQ117">
            <v>567.22</v>
          </cell>
          <cell r="AR117">
            <v>601.38</v>
          </cell>
          <cell r="AS117">
            <v>0</v>
          </cell>
          <cell r="AT117">
            <v>608.71</v>
          </cell>
          <cell r="AU117">
            <v>616.24</v>
          </cell>
          <cell r="AV117">
            <v>0</v>
          </cell>
          <cell r="AW117">
            <v>601.38</v>
          </cell>
          <cell r="AX117">
            <v>0</v>
          </cell>
          <cell r="AY117">
            <v>418.87</v>
          </cell>
          <cell r="AZ117">
            <v>444.11</v>
          </cell>
          <cell r="BA117">
            <v>446.8</v>
          </cell>
          <cell r="BB117">
            <v>449.52</v>
          </cell>
          <cell r="BC117">
            <v>0</v>
          </cell>
          <cell r="BD117">
            <v>460.76</v>
          </cell>
          <cell r="BE117">
            <v>444.11</v>
          </cell>
          <cell r="BF117">
            <v>0</v>
          </cell>
          <cell r="BG117">
            <v>579.05999999999995</v>
          </cell>
          <cell r="BH117">
            <v>613.96</v>
          </cell>
          <cell r="BI117">
            <v>617.66999999999996</v>
          </cell>
          <cell r="BJ117">
            <v>621.44000000000005</v>
          </cell>
          <cell r="BK117">
            <v>0</v>
          </cell>
          <cell r="BL117">
            <v>636.97</v>
          </cell>
          <cell r="BM117">
            <v>613.96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 t="str">
            <v>GOVERNO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3</v>
          </cell>
          <cell r="DH117">
            <v>876</v>
          </cell>
          <cell r="DI117">
            <v>513</v>
          </cell>
          <cell r="DJ117">
            <v>149616</v>
          </cell>
          <cell r="DK117">
            <v>1506</v>
          </cell>
          <cell r="DL117">
            <v>434955</v>
          </cell>
          <cell r="DM117">
            <v>591</v>
          </cell>
          <cell r="DN117">
            <v>169278</v>
          </cell>
          <cell r="DO117">
            <v>87</v>
          </cell>
          <cell r="DP117">
            <v>23964</v>
          </cell>
          <cell r="DQ117">
            <v>1626</v>
          </cell>
          <cell r="DR117">
            <v>474354</v>
          </cell>
          <cell r="DS117">
            <v>4326</v>
          </cell>
          <cell r="DT117">
            <v>1253043</v>
          </cell>
          <cell r="DU117">
            <v>2.09</v>
          </cell>
          <cell r="DV117">
            <v>2.09</v>
          </cell>
          <cell r="DW117" t="str">
            <v>CAP</v>
          </cell>
          <cell r="DX117">
            <v>0</v>
          </cell>
          <cell r="DY117">
            <v>0</v>
          </cell>
        </row>
        <row r="118">
          <cell r="CT118" t="str">
            <v>DISTRIBUIDOR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288</v>
          </cell>
          <cell r="DH118">
            <v>72720.22</v>
          </cell>
          <cell r="DI118">
            <v>0</v>
          </cell>
          <cell r="DJ118">
            <v>0</v>
          </cell>
          <cell r="DK118">
            <v>3</v>
          </cell>
          <cell r="DL118">
            <v>538.59</v>
          </cell>
          <cell r="DM118">
            <v>165</v>
          </cell>
          <cell r="DN118">
            <v>29622.44</v>
          </cell>
          <cell r="DO118">
            <v>483</v>
          </cell>
          <cell r="DP118">
            <v>119481</v>
          </cell>
          <cell r="DQ118">
            <v>0</v>
          </cell>
          <cell r="DR118">
            <v>0</v>
          </cell>
          <cell r="DS118">
            <v>939</v>
          </cell>
          <cell r="DT118">
            <v>222362.25</v>
          </cell>
          <cell r="DX118">
            <v>0</v>
          </cell>
          <cell r="DY118">
            <v>0</v>
          </cell>
        </row>
        <row r="119">
          <cell r="CT119" t="str">
            <v>FARMÁCIAS E DROGARIAS PRIVADAS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2</v>
          </cell>
          <cell r="DH119">
            <v>692.04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2</v>
          </cell>
          <cell r="DT119">
            <v>692.04</v>
          </cell>
          <cell r="DX119">
            <v>0</v>
          </cell>
          <cell r="DY119">
            <v>0</v>
          </cell>
        </row>
        <row r="120">
          <cell r="CT120" t="str">
            <v>OUTROS DESTINATÁRIOS, NÃO PREVISTOS NAS HIPÓTESES ACIMA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2</v>
          </cell>
          <cell r="DP120">
            <v>582</v>
          </cell>
          <cell r="DQ120">
            <v>0</v>
          </cell>
          <cell r="DR120">
            <v>0</v>
          </cell>
          <cell r="DS120">
            <v>2</v>
          </cell>
          <cell r="DT120">
            <v>582</v>
          </cell>
          <cell r="DX120">
            <v>7897473206670</v>
          </cell>
          <cell r="DY120">
            <v>1101302710019</v>
          </cell>
        </row>
        <row r="121">
          <cell r="E121">
            <v>521913030018814</v>
          </cell>
          <cell r="F121" t="str">
            <v>NEOTIGASON</v>
          </cell>
          <cell r="G121" t="str">
            <v>10 MG CAP GEL DURA CT BL AL PLAS AMB X 30</v>
          </cell>
          <cell r="H121" t="str">
            <v>Cápsula dura</v>
          </cell>
          <cell r="K121">
            <v>30</v>
          </cell>
          <cell r="M121" t="str">
            <v>Conformidade</v>
          </cell>
          <cell r="N121">
            <v>3</v>
          </cell>
          <cell r="O121" t="str">
            <v>Tarja Vermelha</v>
          </cell>
          <cell r="P121" t="str">
            <v>Não</v>
          </cell>
          <cell r="Q121" t="str">
            <v>Não</v>
          </cell>
          <cell r="R121" t="str">
            <v>Não</v>
          </cell>
          <cell r="S121" t="str">
            <v>I</v>
          </cell>
          <cell r="U121" t="str">
            <v>Similar</v>
          </cell>
          <cell r="V121" t="str">
            <v>Monitorado</v>
          </cell>
          <cell r="X121" t="str">
            <v>55079-83-9</v>
          </cell>
          <cell r="AA121" t="str">
            <v>MG</v>
          </cell>
          <cell r="AB121">
            <v>383</v>
          </cell>
          <cell r="AC121" t="str">
            <v>230 - ANTIPSORÍASE SISTÊMICOS</v>
          </cell>
          <cell r="AD121" t="str">
            <v>N</v>
          </cell>
          <cell r="AE121" t="str">
            <v>N</v>
          </cell>
          <cell r="AG121" t="str">
            <v>S</v>
          </cell>
          <cell r="AH121">
            <v>0</v>
          </cell>
          <cell r="AI121">
            <v>123.09</v>
          </cell>
          <cell r="AJ121">
            <v>130.5</v>
          </cell>
          <cell r="AK121">
            <v>0</v>
          </cell>
          <cell r="AL121">
            <v>132.09</v>
          </cell>
          <cell r="AM121">
            <v>133.72</v>
          </cell>
          <cell r="AN121">
            <v>0</v>
          </cell>
          <cell r="AO121">
            <v>130.5</v>
          </cell>
          <cell r="AP121">
            <v>0</v>
          </cell>
          <cell r="AQ121">
            <v>170.16</v>
          </cell>
          <cell r="AR121">
            <v>180.41</v>
          </cell>
          <cell r="AS121">
            <v>0</v>
          </cell>
          <cell r="AT121">
            <v>182.61</v>
          </cell>
          <cell r="AU121">
            <v>184.86</v>
          </cell>
          <cell r="AV121">
            <v>0</v>
          </cell>
          <cell r="AW121">
            <v>180.41</v>
          </cell>
          <cell r="AX121">
            <v>0</v>
          </cell>
          <cell r="AY121">
            <v>125.66</v>
          </cell>
          <cell r="AZ121">
            <v>133.22999999999999</v>
          </cell>
          <cell r="BA121">
            <v>134.03</v>
          </cell>
          <cell r="BB121">
            <v>134.85</v>
          </cell>
          <cell r="BC121">
            <v>0</v>
          </cell>
          <cell r="BD121">
            <v>138.22</v>
          </cell>
          <cell r="BE121">
            <v>133.22999999999999</v>
          </cell>
          <cell r="BF121">
            <v>0</v>
          </cell>
          <cell r="BG121">
            <v>173.72</v>
          </cell>
          <cell r="BH121">
            <v>184.18</v>
          </cell>
          <cell r="BI121">
            <v>185.29</v>
          </cell>
          <cell r="BJ121">
            <v>186.42</v>
          </cell>
          <cell r="BK121">
            <v>0</v>
          </cell>
          <cell r="BL121">
            <v>191.08</v>
          </cell>
          <cell r="BM121">
            <v>184.18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 t="str">
            <v>GOVERNO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1</v>
          </cell>
          <cell r="DL121">
            <v>67.92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1</v>
          </cell>
          <cell r="DT121">
            <v>67.92</v>
          </cell>
          <cell r="DU121">
            <v>2.09</v>
          </cell>
          <cell r="DV121">
            <v>2.09</v>
          </cell>
          <cell r="DW121" t="str">
            <v>CAP</v>
          </cell>
          <cell r="DX121">
            <v>0</v>
          </cell>
          <cell r="DY121">
            <v>0</v>
          </cell>
        </row>
        <row r="122">
          <cell r="CT122" t="str">
            <v>DISTRIBUIDOR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71</v>
          </cell>
          <cell r="DH122">
            <v>7244.23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71</v>
          </cell>
          <cell r="DT122">
            <v>7244.23</v>
          </cell>
          <cell r="DX122">
            <v>0</v>
          </cell>
          <cell r="DY122">
            <v>0</v>
          </cell>
        </row>
        <row r="123">
          <cell r="CT123" t="str">
            <v>FARMÁCIAS E DROGARIAS PRIVADAS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30</v>
          </cell>
          <cell r="DH123">
            <v>3114.04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30</v>
          </cell>
          <cell r="DT123">
            <v>3114.04</v>
          </cell>
          <cell r="DX123">
            <v>0</v>
          </cell>
          <cell r="DY123">
            <v>0</v>
          </cell>
        </row>
        <row r="124">
          <cell r="CT124" t="str">
            <v>ESTABELECIMENTO PRIVADO DE SAÚDE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5</v>
          </cell>
          <cell r="DH124">
            <v>519.01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5</v>
          </cell>
          <cell r="DT124">
            <v>519.01</v>
          </cell>
          <cell r="DX124">
            <v>7897473206663</v>
          </cell>
          <cell r="DY124">
            <v>1101302710027</v>
          </cell>
        </row>
        <row r="125">
          <cell r="E125">
            <v>521913030019014</v>
          </cell>
          <cell r="F125" t="str">
            <v>NEOTIGASON</v>
          </cell>
          <cell r="G125" t="str">
            <v>25 MG CAP GEL DURA CT BL AL PLAS AMB X 100</v>
          </cell>
          <cell r="H125" t="str">
            <v>Cápsula dura</v>
          </cell>
          <cell r="K125">
            <v>100</v>
          </cell>
          <cell r="M125" t="str">
            <v>Conformidade</v>
          </cell>
          <cell r="N125">
            <v>3</v>
          </cell>
          <cell r="O125" t="str">
            <v>Tarja Vermelha</v>
          </cell>
          <cell r="P125" t="str">
            <v>Não</v>
          </cell>
          <cell r="Q125" t="str">
            <v>Não</v>
          </cell>
          <cell r="R125" t="str">
            <v>Não</v>
          </cell>
          <cell r="S125" t="str">
            <v>I</v>
          </cell>
          <cell r="U125" t="str">
            <v>Similar</v>
          </cell>
          <cell r="V125" t="str">
            <v>Monitorado</v>
          </cell>
          <cell r="X125" t="str">
            <v>55079-83-9</v>
          </cell>
          <cell r="AA125" t="str">
            <v>MG</v>
          </cell>
          <cell r="AB125">
            <v>383</v>
          </cell>
          <cell r="AC125" t="str">
            <v>230 - ANTIPSORÍASE SISTÊMICOS</v>
          </cell>
          <cell r="AD125" t="str">
            <v>N</v>
          </cell>
          <cell r="AE125" t="str">
            <v>N</v>
          </cell>
          <cell r="AG125" t="str">
            <v>S</v>
          </cell>
          <cell r="AH125">
            <v>0</v>
          </cell>
          <cell r="AI125">
            <v>995.17</v>
          </cell>
          <cell r="AJ125">
            <v>1055.1199999999999</v>
          </cell>
          <cell r="AK125">
            <v>0</v>
          </cell>
          <cell r="AL125">
            <v>1067.99</v>
          </cell>
          <cell r="AM125">
            <v>1081.18</v>
          </cell>
          <cell r="AN125">
            <v>0</v>
          </cell>
          <cell r="AO125">
            <v>1055.1199999999999</v>
          </cell>
          <cell r="AP125">
            <v>0</v>
          </cell>
          <cell r="AQ125">
            <v>1375.76</v>
          </cell>
          <cell r="AR125">
            <v>1458.64</v>
          </cell>
          <cell r="AS125">
            <v>0</v>
          </cell>
          <cell r="AT125">
            <v>1476.43</v>
          </cell>
          <cell r="AU125">
            <v>1494.67</v>
          </cell>
          <cell r="AV125">
            <v>0</v>
          </cell>
          <cell r="AW125">
            <v>1458.64</v>
          </cell>
          <cell r="AX125">
            <v>0</v>
          </cell>
          <cell r="AY125">
            <v>1015.97</v>
          </cell>
          <cell r="AZ125">
            <v>1077.17</v>
          </cell>
          <cell r="BA125">
            <v>1083.7</v>
          </cell>
          <cell r="BB125">
            <v>1090.31</v>
          </cell>
          <cell r="BC125">
            <v>0</v>
          </cell>
          <cell r="BD125">
            <v>1117.57</v>
          </cell>
          <cell r="BE125">
            <v>1077.17</v>
          </cell>
          <cell r="BF125">
            <v>0</v>
          </cell>
          <cell r="BG125">
            <v>1404.52</v>
          </cell>
          <cell r="BH125">
            <v>1489.12</v>
          </cell>
          <cell r="BI125">
            <v>1498.15</v>
          </cell>
          <cell r="BJ125">
            <v>1507.29</v>
          </cell>
          <cell r="BK125">
            <v>0</v>
          </cell>
          <cell r="BL125">
            <v>1544.97</v>
          </cell>
          <cell r="BM125">
            <v>1489.12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 t="str">
            <v>GOVERNO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4</v>
          </cell>
          <cell r="DH125">
            <v>2811</v>
          </cell>
          <cell r="DI125">
            <v>552</v>
          </cell>
          <cell r="DJ125">
            <v>389974</v>
          </cell>
          <cell r="DK125">
            <v>1210</v>
          </cell>
          <cell r="DL125">
            <v>847314</v>
          </cell>
          <cell r="DM125">
            <v>530</v>
          </cell>
          <cell r="DN125">
            <v>374440</v>
          </cell>
          <cell r="DO125">
            <v>422</v>
          </cell>
          <cell r="DP125">
            <v>298602</v>
          </cell>
          <cell r="DQ125">
            <v>2021</v>
          </cell>
          <cell r="DR125">
            <v>1428398.4</v>
          </cell>
          <cell r="DS125">
            <v>4739</v>
          </cell>
          <cell r="DT125">
            <v>3341539.4</v>
          </cell>
          <cell r="DU125">
            <v>2.09</v>
          </cell>
          <cell r="DV125">
            <v>2.09</v>
          </cell>
          <cell r="DW125" t="str">
            <v>CAP</v>
          </cell>
          <cell r="DX125">
            <v>0</v>
          </cell>
          <cell r="DY125">
            <v>0</v>
          </cell>
        </row>
        <row r="126">
          <cell r="CT126" t="str">
            <v>DISTRIBUIDOR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266</v>
          </cell>
          <cell r="DH126">
            <v>161175.54</v>
          </cell>
          <cell r="DI126">
            <v>0</v>
          </cell>
          <cell r="DJ126">
            <v>0</v>
          </cell>
          <cell r="DK126">
            <v>60</v>
          </cell>
          <cell r="DL126">
            <v>34859.599999999999</v>
          </cell>
          <cell r="DM126">
            <v>120</v>
          </cell>
          <cell r="DN126">
            <v>54114</v>
          </cell>
          <cell r="DO126">
            <v>72</v>
          </cell>
          <cell r="DP126">
            <v>43252</v>
          </cell>
          <cell r="DQ126">
            <v>0</v>
          </cell>
          <cell r="DR126">
            <v>0</v>
          </cell>
          <cell r="DS126">
            <v>518</v>
          </cell>
          <cell r="DT126">
            <v>293401.14</v>
          </cell>
          <cell r="DX126">
            <v>0</v>
          </cell>
          <cell r="DY126">
            <v>0</v>
          </cell>
        </row>
        <row r="127">
          <cell r="CT127" t="str">
            <v>FARMÁCIAS E DROGARIAS PRIVADAS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10</v>
          </cell>
          <cell r="DH127">
            <v>9045.58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10</v>
          </cell>
          <cell r="DT127">
            <v>9045.58</v>
          </cell>
          <cell r="DX127">
            <v>0</v>
          </cell>
          <cell r="DY127">
            <v>0</v>
          </cell>
        </row>
        <row r="128">
          <cell r="CT128" t="str">
            <v>OUTROS DESTINATÁRIOS, NÃO PREVISTOS NAS HIPÓTESES ACIMA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2</v>
          </cell>
          <cell r="DP128">
            <v>1412</v>
          </cell>
          <cell r="DQ128">
            <v>0</v>
          </cell>
          <cell r="DR128">
            <v>0</v>
          </cell>
          <cell r="DS128">
            <v>2</v>
          </cell>
          <cell r="DT128">
            <v>1412</v>
          </cell>
          <cell r="DX128">
            <v>7897473206694</v>
          </cell>
          <cell r="DY128">
            <v>1101302710043</v>
          </cell>
        </row>
        <row r="129">
          <cell r="CT129" t="str">
            <v>ESTABELECIMENTO PRIVADO DE SAÚDE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1</v>
          </cell>
          <cell r="DH129">
            <v>839.26</v>
          </cell>
          <cell r="DI129">
            <v>2</v>
          </cell>
          <cell r="DJ129">
            <v>1678.51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3</v>
          </cell>
          <cell r="DT129">
            <v>2517.77</v>
          </cell>
          <cell r="DX129">
            <v>0</v>
          </cell>
          <cell r="DY129">
            <v>0</v>
          </cell>
        </row>
        <row r="130">
          <cell r="E130">
            <v>521913030018714</v>
          </cell>
          <cell r="F130" t="str">
            <v>NEOTIGASON</v>
          </cell>
          <cell r="G130" t="str">
            <v>25 MG CAP GEL DURA CT BL AL PLAS AMB X 30</v>
          </cell>
          <cell r="H130" t="str">
            <v>Cápsula dura</v>
          </cell>
          <cell r="K130">
            <v>30</v>
          </cell>
          <cell r="M130" t="str">
            <v>Conformidade</v>
          </cell>
          <cell r="N130">
            <v>3</v>
          </cell>
          <cell r="O130" t="str">
            <v>Tarja Vermelha</v>
          </cell>
          <cell r="P130" t="str">
            <v>Não</v>
          </cell>
          <cell r="Q130" t="str">
            <v>Não</v>
          </cell>
          <cell r="R130" t="str">
            <v>Não</v>
          </cell>
          <cell r="S130" t="str">
            <v>I</v>
          </cell>
          <cell r="U130" t="str">
            <v>Similar</v>
          </cell>
          <cell r="V130" t="str">
            <v>Monitorado</v>
          </cell>
          <cell r="X130" t="str">
            <v>55079-83-9</v>
          </cell>
          <cell r="AA130" t="str">
            <v>MG</v>
          </cell>
          <cell r="AB130">
            <v>383</v>
          </cell>
          <cell r="AC130" t="str">
            <v>230 - ANTIPSORÍASE SISTÊMICOS</v>
          </cell>
          <cell r="AD130" t="str">
            <v>N</v>
          </cell>
          <cell r="AE130" t="str">
            <v>N</v>
          </cell>
          <cell r="AG130" t="str">
            <v>S</v>
          </cell>
          <cell r="AH130">
            <v>0</v>
          </cell>
          <cell r="AI130">
            <v>298.52999999999997</v>
          </cell>
          <cell r="AJ130">
            <v>316.52</v>
          </cell>
          <cell r="AK130">
            <v>0</v>
          </cell>
          <cell r="AL130">
            <v>320.38</v>
          </cell>
          <cell r="AM130">
            <v>324.33999999999997</v>
          </cell>
          <cell r="AN130">
            <v>0</v>
          </cell>
          <cell r="AO130">
            <v>316.52</v>
          </cell>
          <cell r="AP130">
            <v>0</v>
          </cell>
          <cell r="AQ130">
            <v>412.7</v>
          </cell>
          <cell r="AR130">
            <v>437.57</v>
          </cell>
          <cell r="AS130">
            <v>0</v>
          </cell>
          <cell r="AT130">
            <v>442.91</v>
          </cell>
          <cell r="AU130">
            <v>448.38</v>
          </cell>
          <cell r="AV130">
            <v>0</v>
          </cell>
          <cell r="AW130">
            <v>437.57</v>
          </cell>
          <cell r="AX130">
            <v>0</v>
          </cell>
          <cell r="AY130">
            <v>304.77999999999997</v>
          </cell>
          <cell r="AZ130">
            <v>323.14</v>
          </cell>
          <cell r="BA130">
            <v>325.08999999999997</v>
          </cell>
          <cell r="BB130">
            <v>327.08</v>
          </cell>
          <cell r="BC130">
            <v>0</v>
          </cell>
          <cell r="BD130">
            <v>335.25</v>
          </cell>
          <cell r="BE130">
            <v>323.14</v>
          </cell>
          <cell r="BF130">
            <v>0</v>
          </cell>
          <cell r="BG130">
            <v>421.34</v>
          </cell>
          <cell r="BH130">
            <v>446.72</v>
          </cell>
          <cell r="BI130">
            <v>449.42</v>
          </cell>
          <cell r="BJ130">
            <v>452.16</v>
          </cell>
          <cell r="BK130">
            <v>0</v>
          </cell>
          <cell r="BL130">
            <v>463.46</v>
          </cell>
          <cell r="BM130">
            <v>446.72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 t="str">
            <v>GOVERNO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8</v>
          </cell>
          <cell r="DH130">
            <v>1691.4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958</v>
          </cell>
          <cell r="DN130">
            <v>202904.4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966</v>
          </cell>
          <cell r="DT130">
            <v>204595.8</v>
          </cell>
          <cell r="DU130">
            <v>2.09</v>
          </cell>
          <cell r="DV130">
            <v>2.09</v>
          </cell>
          <cell r="DW130" t="str">
            <v>CAP</v>
          </cell>
          <cell r="DX130">
            <v>0</v>
          </cell>
          <cell r="DY130">
            <v>0</v>
          </cell>
        </row>
        <row r="131">
          <cell r="E131">
            <v>521903701159116</v>
          </cell>
          <cell r="F131" t="str">
            <v>OXALIPLATINA</v>
          </cell>
          <cell r="G131" t="str">
            <v>100 MG PO LIOF P/ SOL INJ IV CT FA VD AMB X 50 ML</v>
          </cell>
          <cell r="H131" t="str">
            <v>PÓ LIOFILIZADO INJETÁVEL</v>
          </cell>
          <cell r="I131">
            <v>1</v>
          </cell>
          <cell r="J131" t="str">
            <v>FRASCO-AMPOLA</v>
          </cell>
          <cell r="M131" t="str">
            <v>Conformidade</v>
          </cell>
          <cell r="N131">
            <v>3</v>
          </cell>
          <cell r="O131" t="str">
            <v>Tarja Vermelha</v>
          </cell>
          <cell r="P131" t="str">
            <v>Sim</v>
          </cell>
          <cell r="Q131" t="str">
            <v>Não</v>
          </cell>
          <cell r="R131" t="str">
            <v>Não</v>
          </cell>
          <cell r="S131" t="str">
            <v>I</v>
          </cell>
          <cell r="U131" t="str">
            <v>Genérico</v>
          </cell>
          <cell r="V131" t="str">
            <v>Monitorado</v>
          </cell>
          <cell r="X131" t="str">
            <v>61825-94-3</v>
          </cell>
          <cell r="AA131" t="str">
            <v>MG</v>
          </cell>
          <cell r="AB131">
            <v>6669</v>
          </cell>
          <cell r="AC131" t="str">
            <v>714 - COMPOSTOS ANTINEOPLÁSICOS DE PLATINA</v>
          </cell>
          <cell r="AD131" t="str">
            <v>N</v>
          </cell>
          <cell r="AE131" t="str">
            <v>N</v>
          </cell>
          <cell r="AF131">
            <v>0</v>
          </cell>
          <cell r="AG131" t="str">
            <v>N</v>
          </cell>
          <cell r="AH131">
            <v>0</v>
          </cell>
          <cell r="AI131">
            <v>2223.44</v>
          </cell>
          <cell r="AJ131">
            <v>2357.39</v>
          </cell>
          <cell r="AK131">
            <v>0</v>
          </cell>
          <cell r="AL131">
            <v>2386.14</v>
          </cell>
          <cell r="AM131">
            <v>2415.6</v>
          </cell>
          <cell r="AN131">
            <v>0</v>
          </cell>
          <cell r="AO131">
            <v>2357.39</v>
          </cell>
          <cell r="AP131">
            <v>0</v>
          </cell>
          <cell r="AQ131">
            <v>3073.78</v>
          </cell>
          <cell r="AR131">
            <v>3258.95</v>
          </cell>
          <cell r="AS131">
            <v>0</v>
          </cell>
          <cell r="AT131">
            <v>3298.69</v>
          </cell>
          <cell r="AU131">
            <v>3339.43</v>
          </cell>
          <cell r="AV131">
            <v>0</v>
          </cell>
          <cell r="AW131">
            <v>3258.95</v>
          </cell>
          <cell r="AX131">
            <v>0</v>
          </cell>
          <cell r="AY131">
            <v>2269.92</v>
          </cell>
          <cell r="AZ131">
            <v>2406.66</v>
          </cell>
          <cell r="BA131">
            <v>2421.25</v>
          </cell>
          <cell r="BB131">
            <v>2436.0100000000002</v>
          </cell>
          <cell r="BC131">
            <v>0</v>
          </cell>
          <cell r="BD131">
            <v>2496.91</v>
          </cell>
          <cell r="BE131">
            <v>2406.66</v>
          </cell>
          <cell r="BF131">
            <v>0</v>
          </cell>
          <cell r="BG131">
            <v>3138.03</v>
          </cell>
          <cell r="BH131">
            <v>3327.07</v>
          </cell>
          <cell r="BI131">
            <v>3347.24</v>
          </cell>
          <cell r="BJ131">
            <v>3367.64</v>
          </cell>
          <cell r="BK131">
            <v>0</v>
          </cell>
          <cell r="BL131">
            <v>3451.83</v>
          </cell>
          <cell r="BM131">
            <v>3327.07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 t="str">
            <v>GOVERNO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200</v>
          </cell>
          <cell r="DH131">
            <v>16000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300</v>
          </cell>
          <cell r="DR131">
            <v>25500</v>
          </cell>
          <cell r="DS131">
            <v>500</v>
          </cell>
          <cell r="DT131">
            <v>41500</v>
          </cell>
          <cell r="DU131">
            <v>2.09</v>
          </cell>
          <cell r="DV131">
            <v>2.09</v>
          </cell>
          <cell r="DX131">
            <v>0</v>
          </cell>
          <cell r="DY131">
            <v>0</v>
          </cell>
        </row>
        <row r="132">
          <cell r="CT132" t="str">
            <v>DISTRIBUIDOR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1862</v>
          </cell>
          <cell r="DH132">
            <v>143146</v>
          </cell>
          <cell r="DI132">
            <v>2117</v>
          </cell>
          <cell r="DJ132">
            <v>179724.72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2596</v>
          </cell>
          <cell r="DR132">
            <v>210866.89</v>
          </cell>
          <cell r="DS132">
            <v>6575</v>
          </cell>
          <cell r="DT132">
            <v>533737.61</v>
          </cell>
          <cell r="DX132">
            <v>0</v>
          </cell>
          <cell r="DY132">
            <v>0</v>
          </cell>
        </row>
        <row r="133">
          <cell r="CT133" t="str">
            <v>OUTROS DESTINATÁRIOS, NÃO PREVISTOS NAS HIPÓTESES ACIMA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150</v>
          </cell>
          <cell r="DR133">
            <v>13500</v>
          </cell>
          <cell r="DS133">
            <v>150</v>
          </cell>
          <cell r="DT133">
            <v>13500</v>
          </cell>
          <cell r="DX133">
            <v>7897473206687</v>
          </cell>
          <cell r="DY133">
            <v>1101302710035</v>
          </cell>
        </row>
        <row r="134">
          <cell r="CT134" t="str">
            <v>ESTABELECIMENTO PRIVADO DE SAÚDE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365</v>
          </cell>
          <cell r="DH134">
            <v>31850</v>
          </cell>
          <cell r="DI134">
            <v>350</v>
          </cell>
          <cell r="DJ134">
            <v>31535</v>
          </cell>
          <cell r="DK134">
            <v>20</v>
          </cell>
          <cell r="DL134">
            <v>1800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280</v>
          </cell>
          <cell r="DR134">
            <v>23520</v>
          </cell>
          <cell r="DS134">
            <v>1015</v>
          </cell>
          <cell r="DT134">
            <v>88705</v>
          </cell>
          <cell r="DX134">
            <v>7897473202078</v>
          </cell>
          <cell r="DY134">
            <v>1101302370021</v>
          </cell>
        </row>
        <row r="135">
          <cell r="E135">
            <v>521903702155114</v>
          </cell>
          <cell r="F135" t="str">
            <v>OXALIPLATINA</v>
          </cell>
          <cell r="G135" t="str">
            <v>50 MG PO LIOF P/ SOL INJ IV CT FA VD AMB X 50 ML</v>
          </cell>
          <cell r="H135" t="str">
            <v>PÓ LIOFILIZADO INJETÁVEL</v>
          </cell>
          <cell r="I135">
            <v>1</v>
          </cell>
          <cell r="J135" t="str">
            <v>FRASCO-AMPOLA</v>
          </cell>
          <cell r="M135" t="str">
            <v>Conformidade</v>
          </cell>
          <cell r="N135">
            <v>3</v>
          </cell>
          <cell r="O135" t="str">
            <v>Tarja Vermelha</v>
          </cell>
          <cell r="P135" t="str">
            <v>Sim</v>
          </cell>
          <cell r="Q135" t="str">
            <v>Não</v>
          </cell>
          <cell r="R135" t="str">
            <v>Não</v>
          </cell>
          <cell r="S135" t="str">
            <v>I</v>
          </cell>
          <cell r="U135" t="str">
            <v>Genérico</v>
          </cell>
          <cell r="V135" t="str">
            <v>Monitorado</v>
          </cell>
          <cell r="X135" t="str">
            <v>61825-94-3</v>
          </cell>
          <cell r="AA135" t="str">
            <v>MG</v>
          </cell>
          <cell r="AB135">
            <v>6669</v>
          </cell>
          <cell r="AC135" t="str">
            <v>714 - COMPOSTOS ANTINEOPLÁSICOS DE PLATINA</v>
          </cell>
          <cell r="AD135" t="str">
            <v>N</v>
          </cell>
          <cell r="AE135" t="str">
            <v>N</v>
          </cell>
          <cell r="AF135">
            <v>0</v>
          </cell>
          <cell r="AG135" t="str">
            <v>N</v>
          </cell>
          <cell r="AH135">
            <v>0</v>
          </cell>
          <cell r="AI135">
            <v>1111.67</v>
          </cell>
          <cell r="AJ135">
            <v>1178.6400000000001</v>
          </cell>
          <cell r="AK135">
            <v>0</v>
          </cell>
          <cell r="AL135">
            <v>1193.02</v>
          </cell>
          <cell r="AM135">
            <v>1207.75</v>
          </cell>
          <cell r="AN135">
            <v>0</v>
          </cell>
          <cell r="AO135">
            <v>1178.6400000000001</v>
          </cell>
          <cell r="AP135">
            <v>0</v>
          </cell>
          <cell r="AQ135">
            <v>1536.82</v>
          </cell>
          <cell r="AR135">
            <v>1629.4</v>
          </cell>
          <cell r="AS135">
            <v>0</v>
          </cell>
          <cell r="AT135">
            <v>1649.28</v>
          </cell>
          <cell r="AU135">
            <v>1669.64</v>
          </cell>
          <cell r="AV135">
            <v>0</v>
          </cell>
          <cell r="AW135">
            <v>1629.4</v>
          </cell>
          <cell r="AX135">
            <v>0</v>
          </cell>
          <cell r="AY135">
            <v>1134.9100000000001</v>
          </cell>
          <cell r="AZ135">
            <v>1203.28</v>
          </cell>
          <cell r="BA135">
            <v>1210.57</v>
          </cell>
          <cell r="BB135">
            <v>1217.95</v>
          </cell>
          <cell r="BC135">
            <v>0</v>
          </cell>
          <cell r="BD135">
            <v>1248.4000000000001</v>
          </cell>
          <cell r="BE135">
            <v>1203.28</v>
          </cell>
          <cell r="BF135">
            <v>0</v>
          </cell>
          <cell r="BG135">
            <v>1568.95</v>
          </cell>
          <cell r="BH135">
            <v>1663.46</v>
          </cell>
          <cell r="BI135">
            <v>1673.54</v>
          </cell>
          <cell r="BJ135">
            <v>1683.75</v>
          </cell>
          <cell r="BK135">
            <v>0</v>
          </cell>
          <cell r="BL135">
            <v>1725.84</v>
          </cell>
          <cell r="BM135">
            <v>1663.46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 t="str">
            <v>GOVERNO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150</v>
          </cell>
          <cell r="DL135">
            <v>7999.5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150</v>
          </cell>
          <cell r="DT135">
            <v>7999.5</v>
          </cell>
          <cell r="DU135">
            <v>2.09</v>
          </cell>
          <cell r="DV135">
            <v>2.09</v>
          </cell>
          <cell r="DX135">
            <v>0</v>
          </cell>
          <cell r="DY135">
            <v>0</v>
          </cell>
        </row>
        <row r="136">
          <cell r="CT136" t="str">
            <v>DISTRIBUIDOR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550</v>
          </cell>
          <cell r="DH136">
            <v>25450</v>
          </cell>
          <cell r="DI136">
            <v>1770</v>
          </cell>
          <cell r="DJ136">
            <v>76560.009999999995</v>
          </cell>
          <cell r="DK136">
            <v>284</v>
          </cell>
          <cell r="DL136">
            <v>12369.76</v>
          </cell>
          <cell r="DM136">
            <v>496</v>
          </cell>
          <cell r="DN136">
            <v>24320.85</v>
          </cell>
          <cell r="DO136">
            <v>542</v>
          </cell>
          <cell r="DP136">
            <v>25614</v>
          </cell>
          <cell r="DQ136">
            <v>1820</v>
          </cell>
          <cell r="DR136">
            <v>76910</v>
          </cell>
          <cell r="DS136">
            <v>5462</v>
          </cell>
          <cell r="DT136">
            <v>241224.62</v>
          </cell>
          <cell r="DX136">
            <v>0</v>
          </cell>
          <cell r="DY136">
            <v>0</v>
          </cell>
        </row>
        <row r="137">
          <cell r="CT137" t="str">
            <v>OUTROS DESTINATÁRIOS, NÃO PREVISTOS NAS HIPÓTESES ACIMA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600</v>
          </cell>
          <cell r="DP137">
            <v>27000</v>
          </cell>
          <cell r="DQ137">
            <v>0</v>
          </cell>
          <cell r="DR137">
            <v>0</v>
          </cell>
          <cell r="DS137">
            <v>600</v>
          </cell>
          <cell r="DT137">
            <v>27000</v>
          </cell>
          <cell r="DX137">
            <v>0</v>
          </cell>
          <cell r="DY137">
            <v>0</v>
          </cell>
        </row>
        <row r="138">
          <cell r="CT138" t="str">
            <v>ESTABELECIMENTO PRIVADO DE SAÚDE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165</v>
          </cell>
          <cell r="DH138">
            <v>8000</v>
          </cell>
          <cell r="DI138">
            <v>26</v>
          </cell>
          <cell r="DJ138">
            <v>1300</v>
          </cell>
          <cell r="DK138">
            <v>234</v>
          </cell>
          <cell r="DL138">
            <v>10620</v>
          </cell>
          <cell r="DM138">
            <v>420</v>
          </cell>
          <cell r="DN138">
            <v>19372</v>
          </cell>
          <cell r="DO138">
            <v>210</v>
          </cell>
          <cell r="DP138">
            <v>10050</v>
          </cell>
          <cell r="DQ138">
            <v>300</v>
          </cell>
          <cell r="DR138">
            <v>13500</v>
          </cell>
          <cell r="DS138">
            <v>1355</v>
          </cell>
          <cell r="DT138">
            <v>62842</v>
          </cell>
          <cell r="DX138">
            <v>7897473202061</v>
          </cell>
          <cell r="DY138">
            <v>1101302370013</v>
          </cell>
        </row>
        <row r="139">
          <cell r="E139">
            <v>521903603157119</v>
          </cell>
          <cell r="F139" t="str">
            <v>PACLITAXEL</v>
          </cell>
          <cell r="G139" t="str">
            <v>6 MG/ML SOL INJ IV CT FA VD AMB X 16,7 ML</v>
          </cell>
          <cell r="H139" t="str">
            <v>Solução injetável</v>
          </cell>
          <cell r="I139">
            <v>1</v>
          </cell>
          <cell r="J139" t="str">
            <v>FRASCO-AMPOLA</v>
          </cell>
          <cell r="K139">
            <v>16.7</v>
          </cell>
          <cell r="L139" t="str">
            <v>ML</v>
          </cell>
          <cell r="M139" t="str">
            <v>Conformidade</v>
          </cell>
          <cell r="N139">
            <v>2</v>
          </cell>
          <cell r="O139" t="str">
            <v>Tarja Vermelha</v>
          </cell>
          <cell r="P139" t="str">
            <v>Sim</v>
          </cell>
          <cell r="Q139" t="str">
            <v>Não</v>
          </cell>
          <cell r="R139" t="str">
            <v>Não</v>
          </cell>
          <cell r="S139" t="str">
            <v>I</v>
          </cell>
          <cell r="U139" t="str">
            <v>Genérico</v>
          </cell>
          <cell r="V139" t="str">
            <v>Monitorado</v>
          </cell>
          <cell r="X139" t="str">
            <v>33069-62-4</v>
          </cell>
          <cell r="AA139" t="str">
            <v>MG/ML</v>
          </cell>
          <cell r="AB139">
            <v>6786</v>
          </cell>
          <cell r="AC139" t="str">
            <v>764 - AGENTES ANTINEOPLÁSICOS TAXANOS</v>
          </cell>
          <cell r="AD139" t="str">
            <v>N</v>
          </cell>
          <cell r="AE139" t="str">
            <v>N</v>
          </cell>
          <cell r="AF139">
            <v>0</v>
          </cell>
          <cell r="AG139" t="str">
            <v>N</v>
          </cell>
          <cell r="AH139">
            <v>0</v>
          </cell>
          <cell r="AI139">
            <v>1143.48</v>
          </cell>
          <cell r="AJ139">
            <v>1212.3599999999999</v>
          </cell>
          <cell r="AK139">
            <v>0</v>
          </cell>
          <cell r="AL139">
            <v>1227.1500000000001</v>
          </cell>
          <cell r="AM139">
            <v>1242.3</v>
          </cell>
          <cell r="AN139">
            <v>0</v>
          </cell>
          <cell r="AO139">
            <v>1212.3599999999999</v>
          </cell>
          <cell r="AP139">
            <v>0</v>
          </cell>
          <cell r="AQ139">
            <v>1580.79</v>
          </cell>
          <cell r="AR139">
            <v>1676.02</v>
          </cell>
          <cell r="AS139">
            <v>0</v>
          </cell>
          <cell r="AT139">
            <v>1696.46</v>
          </cell>
          <cell r="AU139">
            <v>1717.41</v>
          </cell>
          <cell r="AV139">
            <v>0</v>
          </cell>
          <cell r="AW139">
            <v>1676.02</v>
          </cell>
          <cell r="AX139">
            <v>0</v>
          </cell>
          <cell r="AY139">
            <v>1171.72</v>
          </cell>
          <cell r="AZ139">
            <v>1242.31</v>
          </cell>
          <cell r="BA139">
            <v>1249.8399999999999</v>
          </cell>
          <cell r="BB139">
            <v>1257.46</v>
          </cell>
          <cell r="BC139">
            <v>0</v>
          </cell>
          <cell r="BD139">
            <v>1288.9000000000001</v>
          </cell>
          <cell r="BE139">
            <v>1242.31</v>
          </cell>
          <cell r="BF139">
            <v>0</v>
          </cell>
          <cell r="BG139">
            <v>1619.83</v>
          </cell>
          <cell r="BH139">
            <v>1717.42</v>
          </cell>
          <cell r="BI139">
            <v>1727.83</v>
          </cell>
          <cell r="BJ139">
            <v>1738.37</v>
          </cell>
          <cell r="BK139">
            <v>0</v>
          </cell>
          <cell r="BL139">
            <v>1781.83</v>
          </cell>
          <cell r="BM139">
            <v>1717.42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2.4700000000000002</v>
          </cell>
          <cell r="DV139">
            <v>2.4700000000000002</v>
          </cell>
          <cell r="DX139">
            <v>0</v>
          </cell>
          <cell r="DY139">
            <v>0</v>
          </cell>
        </row>
        <row r="140">
          <cell r="E140">
            <v>521903604153117</v>
          </cell>
          <cell r="F140" t="str">
            <v>PACLITAXEL</v>
          </cell>
          <cell r="G140" t="str">
            <v>6 MG/ML SOL INJ IV CT FA VD AMB X 25 ML</v>
          </cell>
          <cell r="H140" t="str">
            <v>Solução injetável</v>
          </cell>
          <cell r="I140">
            <v>1</v>
          </cell>
          <cell r="J140" t="str">
            <v>FRASCO-AMPOLA</v>
          </cell>
          <cell r="K140">
            <v>25</v>
          </cell>
          <cell r="L140" t="str">
            <v>ML</v>
          </cell>
          <cell r="M140" t="str">
            <v>Conformidade</v>
          </cell>
          <cell r="N140">
            <v>2</v>
          </cell>
          <cell r="O140" t="str">
            <v>Tarja Vermelha</v>
          </cell>
          <cell r="P140" t="str">
            <v>Sim</v>
          </cell>
          <cell r="Q140" t="str">
            <v>Não</v>
          </cell>
          <cell r="R140" t="str">
            <v>Não</v>
          </cell>
          <cell r="S140" t="str">
            <v>I</v>
          </cell>
          <cell r="U140" t="str">
            <v>Genérico</v>
          </cell>
          <cell r="V140" t="str">
            <v>Monitorado</v>
          </cell>
          <cell r="X140" t="str">
            <v>33069-62-4</v>
          </cell>
          <cell r="AA140" t="str">
            <v>MG/ML</v>
          </cell>
          <cell r="AB140">
            <v>6786</v>
          </cell>
          <cell r="AC140" t="str">
            <v>764 - AGENTES ANTINEOPLÁSICOS TAXANOS</v>
          </cell>
          <cell r="AD140" t="str">
            <v>N</v>
          </cell>
          <cell r="AE140" t="str">
            <v>N</v>
          </cell>
          <cell r="AF140">
            <v>0</v>
          </cell>
          <cell r="AG140" t="str">
            <v>N</v>
          </cell>
          <cell r="AH140">
            <v>0</v>
          </cell>
          <cell r="AI140">
            <v>1715.27</v>
          </cell>
          <cell r="AJ140">
            <v>1818.6</v>
          </cell>
          <cell r="AK140">
            <v>0</v>
          </cell>
          <cell r="AL140">
            <v>1840.78</v>
          </cell>
          <cell r="AM140">
            <v>1863.51</v>
          </cell>
          <cell r="AN140">
            <v>0</v>
          </cell>
          <cell r="AO140">
            <v>1818.6</v>
          </cell>
          <cell r="AP140">
            <v>0</v>
          </cell>
          <cell r="AQ140">
            <v>2371.2600000000002</v>
          </cell>
          <cell r="AR140">
            <v>2514.11</v>
          </cell>
          <cell r="AS140">
            <v>0</v>
          </cell>
          <cell r="AT140">
            <v>2544.7600000000002</v>
          </cell>
          <cell r="AU140">
            <v>2576.19</v>
          </cell>
          <cell r="AV140">
            <v>0</v>
          </cell>
          <cell r="AW140">
            <v>2514.11</v>
          </cell>
          <cell r="AX140">
            <v>0</v>
          </cell>
          <cell r="AY140">
            <v>1757.64</v>
          </cell>
          <cell r="AZ140">
            <v>1863.52</v>
          </cell>
          <cell r="BA140">
            <v>1874.81</v>
          </cell>
          <cell r="BB140">
            <v>1886.25</v>
          </cell>
          <cell r="BC140">
            <v>0</v>
          </cell>
          <cell r="BD140">
            <v>1933.4</v>
          </cell>
          <cell r="BE140">
            <v>1863.52</v>
          </cell>
          <cell r="BF140">
            <v>0</v>
          </cell>
          <cell r="BG140">
            <v>2429.83</v>
          </cell>
          <cell r="BH140">
            <v>2576.21</v>
          </cell>
          <cell r="BI140">
            <v>2591.81</v>
          </cell>
          <cell r="BJ140">
            <v>2607.63</v>
          </cell>
          <cell r="BK140">
            <v>0</v>
          </cell>
          <cell r="BL140">
            <v>2672.81</v>
          </cell>
          <cell r="BM140">
            <v>2576.21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 t="str">
            <v>GOVERNO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60</v>
          </cell>
          <cell r="DL140">
            <v>5940</v>
          </cell>
          <cell r="DM140">
            <v>800</v>
          </cell>
          <cell r="DN140">
            <v>61080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860</v>
          </cell>
          <cell r="DT140">
            <v>67020</v>
          </cell>
          <cell r="DU140">
            <v>2.4700000000000002</v>
          </cell>
          <cell r="DV140">
            <v>2.4700000000000002</v>
          </cell>
          <cell r="DX140">
            <v>0</v>
          </cell>
          <cell r="DY140">
            <v>0</v>
          </cell>
        </row>
        <row r="141">
          <cell r="CT141" t="str">
            <v>DISTRIBUIDOR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190</v>
          </cell>
          <cell r="DH141">
            <v>11860</v>
          </cell>
          <cell r="DI141">
            <v>100</v>
          </cell>
          <cell r="DJ141">
            <v>5900</v>
          </cell>
          <cell r="DK141">
            <v>405</v>
          </cell>
          <cell r="DL141">
            <v>21634.82</v>
          </cell>
          <cell r="DM141">
            <v>-40</v>
          </cell>
          <cell r="DN141">
            <v>-3098.16</v>
          </cell>
          <cell r="DO141">
            <v>0</v>
          </cell>
          <cell r="DP141">
            <v>0</v>
          </cell>
          <cell r="DQ141">
            <v>985</v>
          </cell>
          <cell r="DR141">
            <v>58624.6</v>
          </cell>
          <cell r="DS141">
            <v>1640</v>
          </cell>
          <cell r="DT141">
            <v>94921.26</v>
          </cell>
          <cell r="DX141">
            <v>0</v>
          </cell>
          <cell r="DY141">
            <v>0</v>
          </cell>
        </row>
        <row r="142">
          <cell r="CT142" t="str">
            <v>ESTABELECIMENTO PRIVADO DE SAÚDE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89</v>
          </cell>
          <cell r="DH142">
            <v>5520</v>
          </cell>
          <cell r="DI142">
            <v>40</v>
          </cell>
          <cell r="DJ142">
            <v>2520</v>
          </cell>
          <cell r="DK142">
            <v>320</v>
          </cell>
          <cell r="DL142">
            <v>19320</v>
          </cell>
          <cell r="DM142">
            <v>10</v>
          </cell>
          <cell r="DN142">
            <v>660</v>
          </cell>
          <cell r="DO142">
            <v>55</v>
          </cell>
          <cell r="DP142">
            <v>3290</v>
          </cell>
          <cell r="DQ142">
            <v>285</v>
          </cell>
          <cell r="DR142">
            <v>16440</v>
          </cell>
          <cell r="DS142">
            <v>799</v>
          </cell>
          <cell r="DT142">
            <v>47750</v>
          </cell>
          <cell r="DX142">
            <v>7897473202665</v>
          </cell>
          <cell r="DY142">
            <v>1101302340042</v>
          </cell>
        </row>
        <row r="143">
          <cell r="E143">
            <v>521903602150110</v>
          </cell>
          <cell r="F143" t="str">
            <v>PACLITAXEL</v>
          </cell>
          <cell r="G143" t="str">
            <v>6 MG/ML SOL INJ IV CT FA VD AMB X 50 ML</v>
          </cell>
          <cell r="H143" t="str">
            <v>Solução injetável</v>
          </cell>
          <cell r="I143">
            <v>1</v>
          </cell>
          <cell r="J143" t="str">
            <v>FRASCO-AMPOLA</v>
          </cell>
          <cell r="K143">
            <v>50</v>
          </cell>
          <cell r="L143" t="str">
            <v>ML</v>
          </cell>
          <cell r="M143" t="str">
            <v>Conformidade</v>
          </cell>
          <cell r="N143">
            <v>2</v>
          </cell>
          <cell r="O143" t="str">
            <v>Tarja Vermelha</v>
          </cell>
          <cell r="P143" t="str">
            <v>Sim</v>
          </cell>
          <cell r="Q143" t="str">
            <v>Não</v>
          </cell>
          <cell r="R143" t="str">
            <v>Não</v>
          </cell>
          <cell r="S143" t="str">
            <v>I</v>
          </cell>
          <cell r="U143" t="str">
            <v>Genérico</v>
          </cell>
          <cell r="V143" t="str">
            <v>Monitorado</v>
          </cell>
          <cell r="X143" t="str">
            <v>33069-62-4</v>
          </cell>
          <cell r="AA143" t="str">
            <v>MG/ML</v>
          </cell>
          <cell r="AB143">
            <v>6786</v>
          </cell>
          <cell r="AC143" t="str">
            <v>764 - AGENTES ANTINEOPLÁSICOS TAXANOS</v>
          </cell>
          <cell r="AD143" t="str">
            <v>N</v>
          </cell>
          <cell r="AE143" t="str">
            <v>N</v>
          </cell>
          <cell r="AF143">
            <v>0</v>
          </cell>
          <cell r="AG143" t="str">
            <v>N</v>
          </cell>
          <cell r="AH143">
            <v>0</v>
          </cell>
          <cell r="AI143">
            <v>3808.87</v>
          </cell>
          <cell r="AJ143">
            <v>4038.32</v>
          </cell>
          <cell r="AK143">
            <v>0</v>
          </cell>
          <cell r="AL143">
            <v>4087.57</v>
          </cell>
          <cell r="AM143">
            <v>4138.05</v>
          </cell>
          <cell r="AN143">
            <v>0</v>
          </cell>
          <cell r="AO143">
            <v>4038.32</v>
          </cell>
          <cell r="AP143">
            <v>0</v>
          </cell>
          <cell r="AQ143">
            <v>5265.54</v>
          </cell>
          <cell r="AR143">
            <v>5582.74</v>
          </cell>
          <cell r="AS143">
            <v>0</v>
          </cell>
          <cell r="AT143">
            <v>5650.82</v>
          </cell>
          <cell r="AU143">
            <v>5720.61</v>
          </cell>
          <cell r="AV143">
            <v>0</v>
          </cell>
          <cell r="AW143">
            <v>5582.74</v>
          </cell>
          <cell r="AX143">
            <v>0</v>
          </cell>
          <cell r="AY143">
            <v>3902.95</v>
          </cell>
          <cell r="AZ143">
            <v>4138.07</v>
          </cell>
          <cell r="BA143">
            <v>4163.1499999999996</v>
          </cell>
          <cell r="BB143">
            <v>4188.53</v>
          </cell>
          <cell r="BC143">
            <v>0</v>
          </cell>
          <cell r="BD143">
            <v>4293.25</v>
          </cell>
          <cell r="BE143">
            <v>4138.07</v>
          </cell>
          <cell r="BF143">
            <v>0</v>
          </cell>
          <cell r="BG143">
            <v>5395.6</v>
          </cell>
          <cell r="BH143">
            <v>5720.64</v>
          </cell>
          <cell r="BI143">
            <v>5755.31</v>
          </cell>
          <cell r="BJ143">
            <v>5790.4</v>
          </cell>
          <cell r="BK143">
            <v>0</v>
          </cell>
          <cell r="BL143">
            <v>5935.17</v>
          </cell>
          <cell r="BM143">
            <v>5720.64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 t="str">
            <v>GOVERNO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51</v>
          </cell>
          <cell r="DL143">
            <v>6630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69</v>
          </cell>
          <cell r="DR143">
            <v>8970</v>
          </cell>
          <cell r="DS143">
            <v>120</v>
          </cell>
          <cell r="DT143">
            <v>15600</v>
          </cell>
          <cell r="DU143">
            <v>2.4700000000000002</v>
          </cell>
          <cell r="DV143">
            <v>2.4700000000000002</v>
          </cell>
          <cell r="DX143">
            <v>7897473201965</v>
          </cell>
          <cell r="DY143">
            <v>1101302340034</v>
          </cell>
        </row>
        <row r="144">
          <cell r="CT144" t="str">
            <v>DISTRIBUIDOR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1524</v>
          </cell>
          <cell r="DJ144">
            <v>144836</v>
          </cell>
          <cell r="DK144">
            <v>2759</v>
          </cell>
          <cell r="DL144">
            <v>220720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4283</v>
          </cell>
          <cell r="DT144">
            <v>365556</v>
          </cell>
          <cell r="DX144">
            <v>0</v>
          </cell>
          <cell r="DY144">
            <v>0</v>
          </cell>
        </row>
        <row r="145">
          <cell r="CT145" t="str">
            <v>FARMÁCIAS E DROGARIAS PRIVADAS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30</v>
          </cell>
          <cell r="DJ145">
            <v>3270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30</v>
          </cell>
          <cell r="DT145">
            <v>3270</v>
          </cell>
          <cell r="DX145">
            <v>0</v>
          </cell>
          <cell r="DY145">
            <v>0</v>
          </cell>
        </row>
        <row r="146">
          <cell r="CT146" t="str">
            <v>ESTABELECIMENTO PRIVADO DE SAÚDE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291</v>
          </cell>
          <cell r="DJ146">
            <v>33150</v>
          </cell>
          <cell r="DK146">
            <v>598</v>
          </cell>
          <cell r="DL146">
            <v>62760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889</v>
          </cell>
          <cell r="DT146">
            <v>95910</v>
          </cell>
          <cell r="DX146">
            <v>7897473201972</v>
          </cell>
          <cell r="DY146">
            <v>1101302340025</v>
          </cell>
        </row>
        <row r="147">
          <cell r="E147">
            <v>521912070018104</v>
          </cell>
          <cell r="F147" t="str">
            <v>PEMEGLENN</v>
          </cell>
          <cell r="G147" t="str">
            <v>100 MG PO LIOF INJ IV CT 01 FA VD INC X 15 ML </v>
          </cell>
          <cell r="H147" t="str">
            <v>PÓ LIOFILIZADO INJETÁVEL</v>
          </cell>
          <cell r="I147">
            <v>1</v>
          </cell>
          <cell r="J147" t="str">
            <v>FRASCO-AMPOLA</v>
          </cell>
          <cell r="M147" t="str">
            <v>Conformidade</v>
          </cell>
          <cell r="N147">
            <v>2</v>
          </cell>
          <cell r="O147" t="str">
            <v>Tarja Vermelha</v>
          </cell>
          <cell r="P147" t="str">
            <v>Não</v>
          </cell>
          <cell r="Q147" t="str">
            <v>Não</v>
          </cell>
          <cell r="R147" t="str">
            <v>Não</v>
          </cell>
          <cell r="S147" t="str">
            <v>I</v>
          </cell>
          <cell r="U147" t="str">
            <v>Similar</v>
          </cell>
          <cell r="V147" t="str">
            <v>Monitorado</v>
          </cell>
          <cell r="X147" t="str">
            <v>150399-23-8</v>
          </cell>
          <cell r="AA147" t="str">
            <v>MG</v>
          </cell>
          <cell r="AB147">
            <v>6898</v>
          </cell>
          <cell r="AC147" t="str">
            <v>440 - AGENTES ANTINEOPLÁSICOS ANTIMETABÓLITOS</v>
          </cell>
          <cell r="AD147" t="str">
            <v>N</v>
          </cell>
          <cell r="AE147" t="str">
            <v>N</v>
          </cell>
          <cell r="AG147" t="str">
            <v>N</v>
          </cell>
          <cell r="AH147">
            <v>0</v>
          </cell>
          <cell r="AI147">
            <v>1304.98</v>
          </cell>
          <cell r="AJ147">
            <v>1383.59</v>
          </cell>
          <cell r="AK147">
            <v>0</v>
          </cell>
          <cell r="AL147">
            <v>1400.46</v>
          </cell>
          <cell r="AM147">
            <v>1417.76</v>
          </cell>
          <cell r="AN147">
            <v>0</v>
          </cell>
          <cell r="AO147">
            <v>1383.59</v>
          </cell>
          <cell r="AP147">
            <v>0</v>
          </cell>
          <cell r="AQ147">
            <v>1804.06</v>
          </cell>
          <cell r="AR147">
            <v>1912.73</v>
          </cell>
          <cell r="AS147">
            <v>0</v>
          </cell>
          <cell r="AT147">
            <v>1936.06</v>
          </cell>
          <cell r="AU147">
            <v>1959.97</v>
          </cell>
          <cell r="AV147">
            <v>0</v>
          </cell>
          <cell r="AW147">
            <v>1912.73</v>
          </cell>
          <cell r="AX147">
            <v>0</v>
          </cell>
          <cell r="AY147">
            <v>1337.21</v>
          </cell>
          <cell r="AZ147">
            <v>1417.76</v>
          </cell>
          <cell r="BA147">
            <v>1426.35</v>
          </cell>
          <cell r="BB147">
            <v>1435.05</v>
          </cell>
          <cell r="BC147">
            <v>0</v>
          </cell>
          <cell r="BD147">
            <v>1470.93</v>
          </cell>
          <cell r="BE147">
            <v>1417.76</v>
          </cell>
          <cell r="BF147">
            <v>0</v>
          </cell>
          <cell r="BG147">
            <v>1848.61</v>
          </cell>
          <cell r="BH147">
            <v>1959.97</v>
          </cell>
          <cell r="BI147">
            <v>1971.85</v>
          </cell>
          <cell r="BJ147">
            <v>1983.87</v>
          </cell>
          <cell r="BK147">
            <v>0</v>
          </cell>
          <cell r="BL147">
            <v>2033.47</v>
          </cell>
          <cell r="BM147">
            <v>1959.97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 t="str">
            <v>GOVERNO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142</v>
          </cell>
          <cell r="DH147">
            <v>15289</v>
          </cell>
          <cell r="DI147">
            <v>40</v>
          </cell>
          <cell r="DJ147">
            <v>4000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182</v>
          </cell>
          <cell r="DT147">
            <v>19289</v>
          </cell>
          <cell r="DU147">
            <v>2.4700000000000002</v>
          </cell>
          <cell r="DV147">
            <v>2.4700000000000002</v>
          </cell>
          <cell r="DX147">
            <v>0</v>
          </cell>
          <cell r="DY147">
            <v>0</v>
          </cell>
        </row>
        <row r="148">
          <cell r="CT148" t="str">
            <v>DISTRIBUIDOR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516</v>
          </cell>
          <cell r="DH148">
            <v>50848.91</v>
          </cell>
          <cell r="DI148">
            <v>0</v>
          </cell>
          <cell r="DJ148">
            <v>0</v>
          </cell>
          <cell r="DK148">
            <v>-6</v>
          </cell>
          <cell r="DL148">
            <v>-720</v>
          </cell>
          <cell r="DM148">
            <v>385</v>
          </cell>
          <cell r="DN148">
            <v>45597.4</v>
          </cell>
          <cell r="DO148">
            <v>30</v>
          </cell>
          <cell r="DP148">
            <v>3603.13</v>
          </cell>
          <cell r="DQ148">
            <v>9</v>
          </cell>
          <cell r="DR148">
            <v>1080</v>
          </cell>
          <cell r="DS148">
            <v>934</v>
          </cell>
          <cell r="DT148">
            <v>100409.44</v>
          </cell>
          <cell r="DX148">
            <v>0</v>
          </cell>
          <cell r="DY148">
            <v>0</v>
          </cell>
        </row>
        <row r="149">
          <cell r="CT149" t="str">
            <v>ESTABELECIMENTO PRIVADO DE SAÚDE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158</v>
          </cell>
          <cell r="DH149">
            <v>19075.330000000002</v>
          </cell>
          <cell r="DI149">
            <v>116</v>
          </cell>
          <cell r="DJ149">
            <v>12500.9</v>
          </cell>
          <cell r="DK149">
            <v>129</v>
          </cell>
          <cell r="DL149">
            <v>13875.25</v>
          </cell>
          <cell r="DM149">
            <v>191</v>
          </cell>
          <cell r="DN149">
            <v>22465.74</v>
          </cell>
          <cell r="DO149">
            <v>165</v>
          </cell>
          <cell r="DP149">
            <v>19495.04</v>
          </cell>
          <cell r="DQ149">
            <v>28</v>
          </cell>
          <cell r="DR149">
            <v>3208.53</v>
          </cell>
          <cell r="DS149">
            <v>787</v>
          </cell>
          <cell r="DT149">
            <v>90620.79</v>
          </cell>
          <cell r="DX149">
            <v>0</v>
          </cell>
          <cell r="DY149">
            <v>0</v>
          </cell>
        </row>
        <row r="150">
          <cell r="E150">
            <v>521912070018204</v>
          </cell>
          <cell r="F150" t="str">
            <v>PEMEGLENN</v>
          </cell>
          <cell r="G150" t="str">
            <v>500 MG PO LIOF INJ IV CT 01 FA VD INC X 30 ML </v>
          </cell>
          <cell r="H150" t="str">
            <v>PÓ LIOFILIZADO INJETÁVEL</v>
          </cell>
          <cell r="I150">
            <v>1</v>
          </cell>
          <cell r="J150" t="str">
            <v>FRASCO-AMPOLA</v>
          </cell>
          <cell r="M150" t="str">
            <v>Conformidade</v>
          </cell>
          <cell r="N150">
            <v>2</v>
          </cell>
          <cell r="O150" t="str">
            <v>Tarja Vermelha</v>
          </cell>
          <cell r="P150" t="str">
            <v>Não</v>
          </cell>
          <cell r="Q150" t="str">
            <v>Não</v>
          </cell>
          <cell r="R150" t="str">
            <v>Não</v>
          </cell>
          <cell r="S150" t="str">
            <v>I</v>
          </cell>
          <cell r="U150" t="str">
            <v>Similar</v>
          </cell>
          <cell r="V150" t="str">
            <v>Monitorado</v>
          </cell>
          <cell r="X150" t="str">
            <v>150399-23-8</v>
          </cell>
          <cell r="AA150" t="str">
            <v>MG</v>
          </cell>
          <cell r="AB150">
            <v>6898</v>
          </cell>
          <cell r="AC150" t="str">
            <v>440 - AGENTES ANTINEOPLÁSICOS ANTIMETABÓLITOS</v>
          </cell>
          <cell r="AD150" t="str">
            <v>N</v>
          </cell>
          <cell r="AE150" t="str">
            <v>N</v>
          </cell>
          <cell r="AG150" t="str">
            <v>N</v>
          </cell>
          <cell r="AH150">
            <v>0</v>
          </cell>
          <cell r="AI150">
            <v>6524.91</v>
          </cell>
          <cell r="AJ150">
            <v>6917.98</v>
          </cell>
          <cell r="AK150">
            <v>0</v>
          </cell>
          <cell r="AL150">
            <v>7002.34</v>
          </cell>
          <cell r="AM150">
            <v>7088.82</v>
          </cell>
          <cell r="AN150">
            <v>0</v>
          </cell>
          <cell r="AO150">
            <v>6917.98</v>
          </cell>
          <cell r="AP150">
            <v>0</v>
          </cell>
          <cell r="AQ150">
            <v>9020.31</v>
          </cell>
          <cell r="AR150">
            <v>9563.7000000000007</v>
          </cell>
          <cell r="AS150">
            <v>0</v>
          </cell>
          <cell r="AT150">
            <v>9680.32</v>
          </cell>
          <cell r="AU150">
            <v>9799.8799999999992</v>
          </cell>
          <cell r="AV150">
            <v>0</v>
          </cell>
          <cell r="AW150">
            <v>9563.7000000000007</v>
          </cell>
          <cell r="AX150">
            <v>0</v>
          </cell>
          <cell r="AY150">
            <v>6686.07</v>
          </cell>
          <cell r="AZ150">
            <v>7088.85</v>
          </cell>
          <cell r="BA150">
            <v>7131.81</v>
          </cell>
          <cell r="BB150">
            <v>7175.3</v>
          </cell>
          <cell r="BC150">
            <v>0</v>
          </cell>
          <cell r="BD150">
            <v>7354.68</v>
          </cell>
          <cell r="BE150">
            <v>7088.85</v>
          </cell>
          <cell r="BF150">
            <v>0</v>
          </cell>
          <cell r="BG150">
            <v>9243.1</v>
          </cell>
          <cell r="BH150">
            <v>9799.92</v>
          </cell>
          <cell r="BI150">
            <v>9859.31</v>
          </cell>
          <cell r="BJ150">
            <v>9919.43</v>
          </cell>
          <cell r="BK150">
            <v>0</v>
          </cell>
          <cell r="BL150">
            <v>10167.41</v>
          </cell>
          <cell r="BM150">
            <v>9799.92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 t="str">
            <v>GOVERNO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32</v>
          </cell>
          <cell r="DR150">
            <v>21600</v>
          </cell>
          <cell r="DS150">
            <v>32</v>
          </cell>
          <cell r="DT150">
            <v>21600</v>
          </cell>
          <cell r="DU150">
            <v>2.4700000000000002</v>
          </cell>
          <cell r="DV150">
            <v>2.4700000000000002</v>
          </cell>
          <cell r="DX150">
            <v>7897473200227</v>
          </cell>
          <cell r="DY150">
            <v>1101302690018</v>
          </cell>
        </row>
        <row r="151">
          <cell r="CT151" t="str">
            <v>DISTRIBUIDOR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114</v>
          </cell>
          <cell r="DH151">
            <v>51509.89</v>
          </cell>
          <cell r="DI151">
            <v>186</v>
          </cell>
          <cell r="DJ151">
            <v>92064.99</v>
          </cell>
          <cell r="DK151">
            <v>85</v>
          </cell>
          <cell r="DL151">
            <v>48500</v>
          </cell>
          <cell r="DM151">
            <v>0</v>
          </cell>
          <cell r="DN151">
            <v>0</v>
          </cell>
          <cell r="DO151">
            <v>22</v>
          </cell>
          <cell r="DP151">
            <v>13400</v>
          </cell>
          <cell r="DQ151">
            <v>140</v>
          </cell>
          <cell r="DR151">
            <v>69954.399999999994</v>
          </cell>
          <cell r="DS151">
            <v>547</v>
          </cell>
          <cell r="DT151">
            <v>275429.28000000003</v>
          </cell>
          <cell r="DX151">
            <v>0</v>
          </cell>
          <cell r="DY151">
            <v>0</v>
          </cell>
        </row>
        <row r="152">
          <cell r="CT152" t="str">
            <v>ESTABELECIMENTO PRIVADO DE SAÚDE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124</v>
          </cell>
          <cell r="DH152">
            <v>52199.01</v>
          </cell>
          <cell r="DI152">
            <v>220</v>
          </cell>
          <cell r="DJ152">
            <v>121006.6</v>
          </cell>
          <cell r="DK152">
            <v>187</v>
          </cell>
          <cell r="DL152">
            <v>104063.53</v>
          </cell>
          <cell r="DM152">
            <v>134</v>
          </cell>
          <cell r="DN152">
            <v>57724.57</v>
          </cell>
          <cell r="DO152">
            <v>134</v>
          </cell>
          <cell r="DP152">
            <v>76577.600000000006</v>
          </cell>
          <cell r="DQ152">
            <v>247</v>
          </cell>
          <cell r="DR152">
            <v>134563.78</v>
          </cell>
          <cell r="DS152">
            <v>1046</v>
          </cell>
          <cell r="DT152">
            <v>546135.09</v>
          </cell>
          <cell r="DX152">
            <v>0</v>
          </cell>
          <cell r="DY152">
            <v>0</v>
          </cell>
        </row>
        <row r="153">
          <cell r="E153">
            <v>521912070018306</v>
          </cell>
          <cell r="F153" t="str">
            <v>PEMETREXEDE</v>
          </cell>
          <cell r="G153" t="str">
            <v>100 MG PO LIOF INJ IV CT 1 FA VD INC X 15 ML </v>
          </cell>
          <cell r="H153" t="str">
            <v>PÓ LIOFILIZADO INJETÁVEL</v>
          </cell>
          <cell r="I153">
            <v>1</v>
          </cell>
          <cell r="J153" t="str">
            <v>FRASCO-AMPOLA</v>
          </cell>
          <cell r="M153" t="str">
            <v>Conformidade</v>
          </cell>
          <cell r="N153">
            <v>2</v>
          </cell>
          <cell r="O153" t="str">
            <v>Tarja Vermelha</v>
          </cell>
          <cell r="P153" t="str">
            <v>Não</v>
          </cell>
          <cell r="Q153" t="str">
            <v>Não</v>
          </cell>
          <cell r="R153" t="str">
            <v>Não</v>
          </cell>
          <cell r="S153" t="str">
            <v>I</v>
          </cell>
          <cell r="U153" t="str">
            <v>Genérico</v>
          </cell>
          <cell r="V153" t="str">
            <v>Monitorado</v>
          </cell>
          <cell r="X153" t="str">
            <v>150399-23-8</v>
          </cell>
          <cell r="AA153" t="str">
            <v>MG</v>
          </cell>
          <cell r="AB153">
            <v>6898</v>
          </cell>
          <cell r="AC153" t="str">
            <v>440 - AGENTES ANTINEOPLÁSICOS ANTIMETABÓLITOS</v>
          </cell>
          <cell r="AD153" t="str">
            <v>N</v>
          </cell>
          <cell r="AE153" t="str">
            <v>N</v>
          </cell>
          <cell r="AG153" t="str">
            <v>N</v>
          </cell>
          <cell r="AH153">
            <v>0</v>
          </cell>
          <cell r="AI153">
            <v>848.11</v>
          </cell>
          <cell r="AJ153">
            <v>899.2</v>
          </cell>
          <cell r="AK153">
            <v>0</v>
          </cell>
          <cell r="AL153">
            <v>910.16</v>
          </cell>
          <cell r="AM153">
            <v>921.4</v>
          </cell>
          <cell r="AN153">
            <v>0</v>
          </cell>
          <cell r="AO153">
            <v>899.2</v>
          </cell>
          <cell r="AP153">
            <v>0</v>
          </cell>
          <cell r="AQ153">
            <v>1172.46</v>
          </cell>
          <cell r="AR153">
            <v>1243.0899999999999</v>
          </cell>
          <cell r="AS153">
            <v>0</v>
          </cell>
          <cell r="AT153">
            <v>1258.25</v>
          </cell>
          <cell r="AU153">
            <v>1273.78</v>
          </cell>
          <cell r="AV153">
            <v>0</v>
          </cell>
          <cell r="AW153">
            <v>1243.0899999999999</v>
          </cell>
          <cell r="AX153">
            <v>0</v>
          </cell>
          <cell r="AY153">
            <v>869.05</v>
          </cell>
          <cell r="AZ153">
            <v>921.4</v>
          </cell>
          <cell r="BA153">
            <v>926.99</v>
          </cell>
          <cell r="BB153">
            <v>932.64</v>
          </cell>
          <cell r="BC153">
            <v>0</v>
          </cell>
          <cell r="BD153">
            <v>955.96</v>
          </cell>
          <cell r="BE153">
            <v>921.4</v>
          </cell>
          <cell r="BF153">
            <v>0</v>
          </cell>
          <cell r="BG153">
            <v>1201.4100000000001</v>
          </cell>
          <cell r="BH153">
            <v>1273.78</v>
          </cell>
          <cell r="BI153">
            <v>1281.51</v>
          </cell>
          <cell r="BJ153">
            <v>1289.32</v>
          </cell>
          <cell r="BK153">
            <v>0</v>
          </cell>
          <cell r="BL153">
            <v>1321.56</v>
          </cell>
          <cell r="BM153">
            <v>1273.78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 t="str">
            <v>GOVERNO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466</v>
          </cell>
          <cell r="DJ153">
            <v>50965</v>
          </cell>
          <cell r="DK153">
            <v>81</v>
          </cell>
          <cell r="DL153">
            <v>8136</v>
          </cell>
          <cell r="DM153">
            <v>13</v>
          </cell>
          <cell r="DN153">
            <v>1310</v>
          </cell>
          <cell r="DO153">
            <v>60</v>
          </cell>
          <cell r="DP153">
            <v>6100</v>
          </cell>
          <cell r="DQ153">
            <v>0</v>
          </cell>
          <cell r="DR153">
            <v>0</v>
          </cell>
          <cell r="DS153">
            <v>620</v>
          </cell>
          <cell r="DT153">
            <v>66511</v>
          </cell>
          <cell r="DU153">
            <v>2.4700000000000002</v>
          </cell>
          <cell r="DV153">
            <v>2.4700000000000002</v>
          </cell>
          <cell r="DX153">
            <v>7897473200234</v>
          </cell>
          <cell r="DY153">
            <v>1101302690026</v>
          </cell>
        </row>
        <row r="154">
          <cell r="CT154" t="str">
            <v>DISTRIBUIDOR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1290</v>
          </cell>
          <cell r="DJ154">
            <v>128410.8</v>
          </cell>
          <cell r="DK154">
            <v>30</v>
          </cell>
          <cell r="DL154">
            <v>3000</v>
          </cell>
          <cell r="DM154">
            <v>1026</v>
          </cell>
          <cell r="DN154">
            <v>103180.84</v>
          </cell>
          <cell r="DO154">
            <v>571</v>
          </cell>
          <cell r="DP154">
            <v>57283.92</v>
          </cell>
          <cell r="DQ154">
            <v>335</v>
          </cell>
          <cell r="DR154">
            <v>33320</v>
          </cell>
          <cell r="DS154">
            <v>3252</v>
          </cell>
          <cell r="DT154">
            <v>325195.56</v>
          </cell>
          <cell r="DX154">
            <v>0</v>
          </cell>
          <cell r="DY154">
            <v>0</v>
          </cell>
        </row>
        <row r="155">
          <cell r="CT155" t="str">
            <v>FARMÁCIAS E DROGARIAS PRIVADAS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18</v>
          </cell>
          <cell r="DJ155">
            <v>1800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18</v>
          </cell>
          <cell r="DT155">
            <v>1800</v>
          </cell>
          <cell r="DX155">
            <v>0</v>
          </cell>
          <cell r="DY155">
            <v>0</v>
          </cell>
        </row>
        <row r="156">
          <cell r="CT156" t="str">
            <v>OUTROS DESTINATÁRIOS, NÃO PREVISTOS NAS HIPÓTESES ACIMA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20</v>
          </cell>
          <cell r="DN156">
            <v>2320</v>
          </cell>
          <cell r="DO156">
            <v>30</v>
          </cell>
          <cell r="DP156">
            <v>3600</v>
          </cell>
          <cell r="DQ156">
            <v>40</v>
          </cell>
          <cell r="DR156">
            <v>4800</v>
          </cell>
          <cell r="DS156">
            <v>90</v>
          </cell>
          <cell r="DT156">
            <v>10720</v>
          </cell>
          <cell r="DX156">
            <v>7897473206526</v>
          </cell>
          <cell r="DY156">
            <v>1101302700013</v>
          </cell>
        </row>
        <row r="157">
          <cell r="CT157" t="str">
            <v>ESTABELECIMENTO PRIVADO DE SAÚDE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246</v>
          </cell>
          <cell r="DJ157">
            <v>28458.3</v>
          </cell>
          <cell r="DK157">
            <v>194</v>
          </cell>
          <cell r="DL157">
            <v>21022</v>
          </cell>
          <cell r="DM157">
            <v>181</v>
          </cell>
          <cell r="DN157">
            <v>17676.84</v>
          </cell>
          <cell r="DO157">
            <v>145</v>
          </cell>
          <cell r="DP157">
            <v>15292</v>
          </cell>
          <cell r="DQ157">
            <v>262</v>
          </cell>
          <cell r="DR157">
            <v>27940</v>
          </cell>
          <cell r="DS157">
            <v>1028</v>
          </cell>
          <cell r="DT157">
            <v>110389.14</v>
          </cell>
          <cell r="DX157">
            <v>0</v>
          </cell>
          <cell r="DY157">
            <v>0</v>
          </cell>
        </row>
        <row r="158">
          <cell r="E158">
            <v>521912070018406</v>
          </cell>
          <cell r="F158" t="str">
            <v>PEMETREXEDE</v>
          </cell>
          <cell r="G158" t="str">
            <v>500 MG PO LIOF INJ IV CT 1 FA VD INC X 30 ML </v>
          </cell>
          <cell r="H158" t="str">
            <v>PÓ LIOFILIZADO INJETÁVEL</v>
          </cell>
          <cell r="I158">
            <v>1</v>
          </cell>
          <cell r="J158" t="str">
            <v>FRASCO-AMPOLA</v>
          </cell>
          <cell r="M158" t="str">
            <v>Conformidade</v>
          </cell>
          <cell r="N158">
            <v>2</v>
          </cell>
          <cell r="O158" t="str">
            <v>Tarja Vermelha</v>
          </cell>
          <cell r="P158" t="str">
            <v>Não</v>
          </cell>
          <cell r="Q158" t="str">
            <v>Não</v>
          </cell>
          <cell r="R158" t="str">
            <v>Não</v>
          </cell>
          <cell r="S158" t="str">
            <v>I</v>
          </cell>
          <cell r="U158" t="str">
            <v>Genérico</v>
          </cell>
          <cell r="V158" t="str">
            <v>Monitorado</v>
          </cell>
          <cell r="X158" t="str">
            <v>150399-23-8</v>
          </cell>
          <cell r="AA158" t="str">
            <v>MG</v>
          </cell>
          <cell r="AB158">
            <v>6898</v>
          </cell>
          <cell r="AC158" t="str">
            <v>440 - AGENTES ANTINEOPLÁSICOS ANTIMETABÓLITOS</v>
          </cell>
          <cell r="AD158" t="str">
            <v>N</v>
          </cell>
          <cell r="AE158" t="str">
            <v>N</v>
          </cell>
          <cell r="AG158" t="str">
            <v>N</v>
          </cell>
          <cell r="AH158">
            <v>0</v>
          </cell>
          <cell r="AI158">
            <v>4241.1899999999996</v>
          </cell>
          <cell r="AJ158">
            <v>4496.68</v>
          </cell>
          <cell r="AK158">
            <v>0</v>
          </cell>
          <cell r="AL158">
            <v>4551.5200000000004</v>
          </cell>
          <cell r="AM158">
            <v>4607.7299999999996</v>
          </cell>
          <cell r="AN158">
            <v>0</v>
          </cell>
          <cell r="AO158">
            <v>4496.68</v>
          </cell>
          <cell r="AP158">
            <v>0</v>
          </cell>
          <cell r="AQ158">
            <v>5863.2</v>
          </cell>
          <cell r="AR158">
            <v>6216.4</v>
          </cell>
          <cell r="AS158">
            <v>0</v>
          </cell>
          <cell r="AT158">
            <v>6292.21</v>
          </cell>
          <cell r="AU158">
            <v>6369.92</v>
          </cell>
          <cell r="AV158">
            <v>0</v>
          </cell>
          <cell r="AW158">
            <v>6216.4</v>
          </cell>
          <cell r="AX158">
            <v>0</v>
          </cell>
          <cell r="AY158">
            <v>4345.95</v>
          </cell>
          <cell r="AZ158">
            <v>4607.75</v>
          </cell>
          <cell r="BA158">
            <v>4635.67</v>
          </cell>
          <cell r="BB158">
            <v>4663.9399999999996</v>
          </cell>
          <cell r="BC158">
            <v>0</v>
          </cell>
          <cell r="BD158">
            <v>4780.54</v>
          </cell>
          <cell r="BE158">
            <v>4607.75</v>
          </cell>
          <cell r="BF158">
            <v>0</v>
          </cell>
          <cell r="BG158">
            <v>6008.02</v>
          </cell>
          <cell r="BH158">
            <v>6369.94</v>
          </cell>
          <cell r="BI158">
            <v>6408.54</v>
          </cell>
          <cell r="BJ158">
            <v>6447.63</v>
          </cell>
          <cell r="BK158">
            <v>0</v>
          </cell>
          <cell r="BL158">
            <v>6608.82</v>
          </cell>
          <cell r="BM158">
            <v>6369.94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 t="str">
            <v>GOVERNO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27</v>
          </cell>
          <cell r="DH158">
            <v>14913.2</v>
          </cell>
          <cell r="DI158">
            <v>104</v>
          </cell>
          <cell r="DJ158">
            <v>58039.44</v>
          </cell>
          <cell r="DK158">
            <v>35</v>
          </cell>
          <cell r="DL158">
            <v>17540</v>
          </cell>
          <cell r="DM158">
            <v>37</v>
          </cell>
          <cell r="DN158">
            <v>20093.86</v>
          </cell>
          <cell r="DO158">
            <v>34</v>
          </cell>
          <cell r="DP158">
            <v>17160</v>
          </cell>
          <cell r="DQ158">
            <v>10</v>
          </cell>
          <cell r="DR158">
            <v>5010</v>
          </cell>
          <cell r="DS158">
            <v>247</v>
          </cell>
          <cell r="DT158">
            <v>132756.5</v>
          </cell>
          <cell r="DU158">
            <v>2.4700000000000002</v>
          </cell>
          <cell r="DV158">
            <v>2.4700000000000002</v>
          </cell>
          <cell r="DX158">
            <v>0</v>
          </cell>
          <cell r="DY158">
            <v>0</v>
          </cell>
        </row>
        <row r="159">
          <cell r="CT159" t="str">
            <v>DISTRIBUIDOR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389</v>
          </cell>
          <cell r="DH159">
            <v>176010</v>
          </cell>
          <cell r="DI159">
            <v>201</v>
          </cell>
          <cell r="DJ159">
            <v>99477.11</v>
          </cell>
          <cell r="DK159">
            <v>543</v>
          </cell>
          <cell r="DL159">
            <v>270977</v>
          </cell>
          <cell r="DM159">
            <v>855</v>
          </cell>
          <cell r="DN159">
            <v>430581.54</v>
          </cell>
          <cell r="DO159">
            <v>64</v>
          </cell>
          <cell r="DP159">
            <v>32016.2</v>
          </cell>
          <cell r="DQ159">
            <v>-4</v>
          </cell>
          <cell r="DR159">
            <v>-2000</v>
          </cell>
          <cell r="DS159">
            <v>2048</v>
          </cell>
          <cell r="DT159">
            <v>1007061.85</v>
          </cell>
          <cell r="DX159">
            <v>0</v>
          </cell>
          <cell r="DY159">
            <v>0</v>
          </cell>
        </row>
        <row r="160">
          <cell r="CT160" t="str">
            <v>FARMÁCIAS E DROGARIAS PRIVADAS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7</v>
          </cell>
          <cell r="DJ160">
            <v>3500</v>
          </cell>
          <cell r="DK160">
            <v>10</v>
          </cell>
          <cell r="DL160">
            <v>5000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17</v>
          </cell>
          <cell r="DT160">
            <v>8500</v>
          </cell>
          <cell r="DX160">
            <v>0</v>
          </cell>
          <cell r="DY160">
            <v>0</v>
          </cell>
        </row>
        <row r="161">
          <cell r="CT161" t="str">
            <v>OUTROS DESTINATÁRIOS, NÃO PREVISTOS NAS HIPÓTESES ACIMA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8</v>
          </cell>
          <cell r="DH161">
            <v>4440</v>
          </cell>
          <cell r="DI161">
            <v>11</v>
          </cell>
          <cell r="DJ161">
            <v>4490</v>
          </cell>
          <cell r="DK161">
            <v>0</v>
          </cell>
          <cell r="DL161">
            <v>0</v>
          </cell>
          <cell r="DM161">
            <v>10</v>
          </cell>
          <cell r="DN161">
            <v>5550</v>
          </cell>
          <cell r="DO161">
            <v>20</v>
          </cell>
          <cell r="DP161">
            <v>11800</v>
          </cell>
          <cell r="DQ161">
            <v>30</v>
          </cell>
          <cell r="DR161">
            <v>17700</v>
          </cell>
          <cell r="DS161">
            <v>79</v>
          </cell>
          <cell r="DT161">
            <v>43980</v>
          </cell>
          <cell r="DX161">
            <v>7897473206533</v>
          </cell>
          <cell r="DY161">
            <v>1101302700021</v>
          </cell>
        </row>
        <row r="162">
          <cell r="CT162" t="str">
            <v>ESTABELECIMENTO PRIVADO DE SAÚDE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137</v>
          </cell>
          <cell r="DH162">
            <v>66812.95</v>
          </cell>
          <cell r="DI162">
            <v>188</v>
          </cell>
          <cell r="DJ162">
            <v>98634.4</v>
          </cell>
          <cell r="DK162">
            <v>246</v>
          </cell>
          <cell r="DL162">
            <v>133695.9</v>
          </cell>
          <cell r="DM162">
            <v>210</v>
          </cell>
          <cell r="DN162">
            <v>115015.4</v>
          </cell>
          <cell r="DO162">
            <v>137</v>
          </cell>
          <cell r="DP162">
            <v>71043.600000000006</v>
          </cell>
          <cell r="DQ162">
            <v>1</v>
          </cell>
          <cell r="DR162">
            <v>500</v>
          </cell>
          <cell r="DS162">
            <v>919</v>
          </cell>
          <cell r="DT162">
            <v>485702.25</v>
          </cell>
          <cell r="DX162">
            <v>0</v>
          </cell>
          <cell r="DY162">
            <v>0</v>
          </cell>
        </row>
        <row r="163">
          <cell r="E163">
            <v>521905103119419</v>
          </cell>
          <cell r="F163" t="str">
            <v>POSPRAND</v>
          </cell>
          <cell r="G163" t="str">
            <v>0,5 MG COM CT BL AL AL X 30</v>
          </cell>
          <cell r="H163" t="str">
            <v>Comprimido</v>
          </cell>
          <cell r="K163">
            <v>30</v>
          </cell>
          <cell r="M163" t="str">
            <v>Conformidade</v>
          </cell>
          <cell r="N163">
            <v>3</v>
          </cell>
          <cell r="O163" t="str">
            <v>Tarja Vermelha</v>
          </cell>
          <cell r="P163" t="str">
            <v>Não</v>
          </cell>
          <cell r="Q163" t="str">
            <v>Não</v>
          </cell>
          <cell r="R163" t="str">
            <v>Não</v>
          </cell>
          <cell r="S163" t="str">
            <v>I</v>
          </cell>
          <cell r="U163" t="str">
            <v>Similar</v>
          </cell>
          <cell r="V163" t="str">
            <v>Monitorado</v>
          </cell>
          <cell r="X163" t="str">
            <v>135062-02-1</v>
          </cell>
          <cell r="AA163" t="str">
            <v>MG</v>
          </cell>
          <cell r="AB163">
            <v>7675</v>
          </cell>
          <cell r="AC163" t="str">
            <v>73 - ANTIDIABÉTICOS GLINIDAS PUROS</v>
          </cell>
          <cell r="AD163" t="str">
            <v>N</v>
          </cell>
          <cell r="AE163" t="str">
            <v>N</v>
          </cell>
          <cell r="AF163">
            <v>0</v>
          </cell>
          <cell r="AG163" t="str">
            <v>N</v>
          </cell>
          <cell r="AH163">
            <v>0</v>
          </cell>
          <cell r="AI163">
            <v>34.130000000000003</v>
          </cell>
          <cell r="AJ163">
            <v>36.19</v>
          </cell>
          <cell r="AK163">
            <v>0</v>
          </cell>
          <cell r="AL163">
            <v>36.630000000000003</v>
          </cell>
          <cell r="AM163">
            <v>37.08</v>
          </cell>
          <cell r="AN163">
            <v>0</v>
          </cell>
          <cell r="AO163">
            <v>36.19</v>
          </cell>
          <cell r="AP163">
            <v>0</v>
          </cell>
          <cell r="AQ163">
            <v>47.18</v>
          </cell>
          <cell r="AR163">
            <v>50.03</v>
          </cell>
          <cell r="AS163">
            <v>0</v>
          </cell>
          <cell r="AT163">
            <v>50.64</v>
          </cell>
          <cell r="AU163">
            <v>51.26</v>
          </cell>
          <cell r="AV163">
            <v>0</v>
          </cell>
          <cell r="AW163">
            <v>50.03</v>
          </cell>
          <cell r="AX163">
            <v>0</v>
          </cell>
          <cell r="AY163">
            <v>34.85</v>
          </cell>
          <cell r="AZ163">
            <v>36.950000000000003</v>
          </cell>
          <cell r="BA163">
            <v>37.17</v>
          </cell>
          <cell r="BB163">
            <v>37.4</v>
          </cell>
          <cell r="BC163">
            <v>0</v>
          </cell>
          <cell r="BD163">
            <v>38.33</v>
          </cell>
          <cell r="BE163">
            <v>36.950000000000003</v>
          </cell>
          <cell r="BF163">
            <v>0</v>
          </cell>
          <cell r="BG163">
            <v>48.18</v>
          </cell>
          <cell r="BH163">
            <v>51.08</v>
          </cell>
          <cell r="BI163">
            <v>51.39</v>
          </cell>
          <cell r="BJ163">
            <v>51.7</v>
          </cell>
          <cell r="BK163">
            <v>0</v>
          </cell>
          <cell r="BL163">
            <v>52.99</v>
          </cell>
          <cell r="BM163">
            <v>51.08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 t="str">
            <v>DISTRIBUIDOR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1335</v>
          </cell>
          <cell r="DH163">
            <v>39850.269999999997</v>
          </cell>
          <cell r="DI163">
            <v>1245</v>
          </cell>
          <cell r="DJ163">
            <v>36458</v>
          </cell>
          <cell r="DK163">
            <v>251</v>
          </cell>
          <cell r="DL163">
            <v>7129.09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119</v>
          </cell>
          <cell r="DR163">
            <v>3412.24</v>
          </cell>
          <cell r="DS163">
            <v>2950</v>
          </cell>
          <cell r="DT163">
            <v>86849.600000000006</v>
          </cell>
          <cell r="DU163">
            <v>2.1</v>
          </cell>
          <cell r="DV163">
            <v>2.09</v>
          </cell>
          <cell r="DX163">
            <v>0</v>
          </cell>
          <cell r="DY163">
            <v>0</v>
          </cell>
        </row>
        <row r="164">
          <cell r="CT164" t="str">
            <v>FARMÁCIAS E DROGARIAS PRIVADAS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756</v>
          </cell>
          <cell r="DH164">
            <v>23564.57</v>
          </cell>
          <cell r="DI164">
            <v>768</v>
          </cell>
          <cell r="DJ164">
            <v>23902.59</v>
          </cell>
          <cell r="DK164">
            <v>7</v>
          </cell>
          <cell r="DL164">
            <v>214.85</v>
          </cell>
          <cell r="DM164">
            <v>0</v>
          </cell>
          <cell r="DN164">
            <v>0</v>
          </cell>
          <cell r="DO164">
            <v>-142</v>
          </cell>
          <cell r="DP164">
            <v>-4764.29</v>
          </cell>
          <cell r="DQ164">
            <v>15</v>
          </cell>
          <cell r="DR164">
            <v>407.78</v>
          </cell>
          <cell r="DS164">
            <v>1404</v>
          </cell>
          <cell r="DT164">
            <v>43325.5</v>
          </cell>
          <cell r="DX164">
            <v>0</v>
          </cell>
          <cell r="DY164">
            <v>0</v>
          </cell>
        </row>
        <row r="165">
          <cell r="CT165" t="str">
            <v>OUTROS DESTINATÁRIOS, NÃO PREVISTOS NAS HIPÓTESES ACIMA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80</v>
          </cell>
          <cell r="DH165">
            <v>2302.88</v>
          </cell>
          <cell r="DI165">
            <v>280</v>
          </cell>
          <cell r="DJ165">
            <v>8060.07</v>
          </cell>
          <cell r="DK165">
            <v>40</v>
          </cell>
          <cell r="DL165">
            <v>1151.44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400</v>
          </cell>
          <cell r="DT165">
            <v>11514.39</v>
          </cell>
          <cell r="DX165">
            <v>0</v>
          </cell>
          <cell r="DY165">
            <v>0</v>
          </cell>
        </row>
        <row r="166">
          <cell r="E166">
            <v>521905106118413</v>
          </cell>
          <cell r="F166" t="str">
            <v>POSPRAND</v>
          </cell>
          <cell r="G166" t="str">
            <v>1 MG COM CT BL AL AL X 30</v>
          </cell>
          <cell r="H166" t="str">
            <v>Comprimido</v>
          </cell>
          <cell r="K166">
            <v>30</v>
          </cell>
          <cell r="M166" t="str">
            <v>Conformidade</v>
          </cell>
          <cell r="N166">
            <v>3</v>
          </cell>
          <cell r="O166" t="str">
            <v>Tarja Vermelha</v>
          </cell>
          <cell r="P166" t="str">
            <v>Não</v>
          </cell>
          <cell r="Q166" t="str">
            <v>Não</v>
          </cell>
          <cell r="R166" t="str">
            <v>Não</v>
          </cell>
          <cell r="S166" t="str">
            <v>I</v>
          </cell>
          <cell r="U166" t="str">
            <v>Similar</v>
          </cell>
          <cell r="V166" t="str">
            <v>Monitorado</v>
          </cell>
          <cell r="X166" t="str">
            <v>135062-02-1</v>
          </cell>
          <cell r="AA166" t="str">
            <v>MG</v>
          </cell>
          <cell r="AB166">
            <v>7675</v>
          </cell>
          <cell r="AC166" t="str">
            <v>73 - ANTIDIABÉTICOS GLINIDAS PUROS</v>
          </cell>
          <cell r="AD166" t="str">
            <v>N</v>
          </cell>
          <cell r="AE166" t="str">
            <v>N</v>
          </cell>
          <cell r="AF166">
            <v>0</v>
          </cell>
          <cell r="AG166" t="str">
            <v>N</v>
          </cell>
          <cell r="AH166">
            <v>0</v>
          </cell>
          <cell r="AI166">
            <v>42.15</v>
          </cell>
          <cell r="AJ166">
            <v>44.69</v>
          </cell>
          <cell r="AK166">
            <v>0</v>
          </cell>
          <cell r="AL166">
            <v>45.24</v>
          </cell>
          <cell r="AM166">
            <v>45.8</v>
          </cell>
          <cell r="AN166">
            <v>0</v>
          </cell>
          <cell r="AO166">
            <v>44.69</v>
          </cell>
          <cell r="AP166">
            <v>0</v>
          </cell>
          <cell r="AQ166">
            <v>58.27</v>
          </cell>
          <cell r="AR166">
            <v>61.78</v>
          </cell>
          <cell r="AS166">
            <v>0</v>
          </cell>
          <cell r="AT166">
            <v>62.54</v>
          </cell>
          <cell r="AU166">
            <v>63.32</v>
          </cell>
          <cell r="AV166">
            <v>0</v>
          </cell>
          <cell r="AW166">
            <v>61.78</v>
          </cell>
          <cell r="AX166">
            <v>0</v>
          </cell>
          <cell r="AY166">
            <v>43.04</v>
          </cell>
          <cell r="AZ166">
            <v>45.63</v>
          </cell>
          <cell r="BA166">
            <v>45.91</v>
          </cell>
          <cell r="BB166">
            <v>46.19</v>
          </cell>
          <cell r="BC166">
            <v>0</v>
          </cell>
          <cell r="BD166">
            <v>47.34</v>
          </cell>
          <cell r="BE166">
            <v>45.63</v>
          </cell>
          <cell r="BF166">
            <v>0</v>
          </cell>
          <cell r="BG166">
            <v>59.5</v>
          </cell>
          <cell r="BH166">
            <v>63.08</v>
          </cell>
          <cell r="BI166">
            <v>63.47</v>
          </cell>
          <cell r="BJ166">
            <v>63.85</v>
          </cell>
          <cell r="BK166">
            <v>0</v>
          </cell>
          <cell r="BL166">
            <v>65.44</v>
          </cell>
          <cell r="BM166">
            <v>63.08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 t="str">
            <v>GOVERNO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59</v>
          </cell>
          <cell r="DH166">
            <v>2055.9</v>
          </cell>
          <cell r="DI166">
            <v>48</v>
          </cell>
          <cell r="DJ166">
            <v>1742.4</v>
          </cell>
          <cell r="DK166">
            <v>9</v>
          </cell>
          <cell r="DL166">
            <v>326.7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116</v>
          </cell>
          <cell r="DT166">
            <v>4125</v>
          </cell>
          <cell r="DU166">
            <v>2.1</v>
          </cell>
          <cell r="DV166">
            <v>2.09</v>
          </cell>
          <cell r="DX166">
            <v>7897473203846</v>
          </cell>
          <cell r="DY166">
            <v>1101302560025</v>
          </cell>
        </row>
        <row r="167">
          <cell r="CT167" t="str">
            <v>DISTRIBUIDOR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520</v>
          </cell>
          <cell r="DH167">
            <v>18304.38</v>
          </cell>
          <cell r="DI167">
            <v>1209</v>
          </cell>
          <cell r="DJ167">
            <v>39602.370000000003</v>
          </cell>
          <cell r="DK167">
            <v>502</v>
          </cell>
          <cell r="DL167">
            <v>17856.740000000002</v>
          </cell>
          <cell r="DM167">
            <v>819</v>
          </cell>
          <cell r="DN167">
            <v>29088.71</v>
          </cell>
          <cell r="DO167">
            <v>618</v>
          </cell>
          <cell r="DP167">
            <v>20682.7</v>
          </cell>
          <cell r="DQ167">
            <v>813</v>
          </cell>
          <cell r="DR167">
            <v>29083.79</v>
          </cell>
          <cell r="DS167">
            <v>4481</v>
          </cell>
          <cell r="DT167">
            <v>154618.69</v>
          </cell>
          <cell r="DX167">
            <v>0</v>
          </cell>
          <cell r="DY167">
            <v>0</v>
          </cell>
        </row>
        <row r="168">
          <cell r="CT168" t="str">
            <v>FARMÁCIAS E DROGARIAS PRIVADAS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1825</v>
          </cell>
          <cell r="DH168">
            <v>64441.27</v>
          </cell>
          <cell r="DI168">
            <v>130</v>
          </cell>
          <cell r="DJ168">
            <v>-1602.57</v>
          </cell>
          <cell r="DK168">
            <v>-704</v>
          </cell>
          <cell r="DL168">
            <v>-17939.12</v>
          </cell>
          <cell r="DM168">
            <v>713</v>
          </cell>
          <cell r="DN168">
            <v>26040.1</v>
          </cell>
          <cell r="DO168">
            <v>497</v>
          </cell>
          <cell r="DP168">
            <v>18884.27</v>
          </cell>
          <cell r="DQ168">
            <v>593</v>
          </cell>
          <cell r="DR168">
            <v>21577.759999999998</v>
          </cell>
          <cell r="DS168">
            <v>3054</v>
          </cell>
          <cell r="DT168">
            <v>111401.71</v>
          </cell>
          <cell r="DX168">
            <v>0</v>
          </cell>
          <cell r="DY168">
            <v>0</v>
          </cell>
        </row>
        <row r="169">
          <cell r="CT169" t="str">
            <v>OUTROS DESTINATÁRIOS, NÃO PREVISTOS NAS HIPÓTESES ACIMA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20</v>
          </cell>
          <cell r="DH169">
            <v>710.94</v>
          </cell>
          <cell r="DI169">
            <v>220</v>
          </cell>
          <cell r="DJ169">
            <v>7820.35</v>
          </cell>
          <cell r="DK169">
            <v>0</v>
          </cell>
          <cell r="DL169">
            <v>0</v>
          </cell>
          <cell r="DM169">
            <v>140</v>
          </cell>
          <cell r="DN169">
            <v>4868.3999999999996</v>
          </cell>
          <cell r="DO169">
            <v>60</v>
          </cell>
          <cell r="DP169">
            <v>2132.8200000000002</v>
          </cell>
          <cell r="DQ169">
            <v>140</v>
          </cell>
          <cell r="DR169">
            <v>4868.3999999999996</v>
          </cell>
          <cell r="DS169">
            <v>580</v>
          </cell>
          <cell r="DT169">
            <v>20400.91</v>
          </cell>
          <cell r="DX169">
            <v>7897473203914</v>
          </cell>
          <cell r="DY169">
            <v>1101302560092</v>
          </cell>
        </row>
        <row r="170">
          <cell r="CT170" t="str">
            <v>ESTABELECIMENTO PRIVADO DE SAÚDE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8</v>
          </cell>
          <cell r="DH170">
            <v>281.29000000000002</v>
          </cell>
          <cell r="DI170">
            <v>14</v>
          </cell>
          <cell r="DJ170">
            <v>486.85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6</v>
          </cell>
          <cell r="DR170">
            <v>206.33</v>
          </cell>
          <cell r="DS170">
            <v>28</v>
          </cell>
          <cell r="DT170">
            <v>974.47</v>
          </cell>
          <cell r="DX170">
            <v>0</v>
          </cell>
          <cell r="DY170">
            <v>0</v>
          </cell>
        </row>
        <row r="171">
          <cell r="E171">
            <v>521905107114411</v>
          </cell>
          <cell r="F171" t="str">
            <v>POSPRAND</v>
          </cell>
          <cell r="G171" t="str">
            <v>1 MG COM CT BL AL AL X 60</v>
          </cell>
          <cell r="H171" t="str">
            <v>Comprimido</v>
          </cell>
          <cell r="K171">
            <v>60</v>
          </cell>
          <cell r="M171" t="str">
            <v>Conformidade</v>
          </cell>
          <cell r="N171">
            <v>3</v>
          </cell>
          <cell r="O171" t="str">
            <v>Tarja Vermelha</v>
          </cell>
          <cell r="P171" t="str">
            <v>Não</v>
          </cell>
          <cell r="Q171" t="str">
            <v>Não</v>
          </cell>
          <cell r="R171" t="str">
            <v>Não</v>
          </cell>
          <cell r="S171" t="str">
            <v>I</v>
          </cell>
          <cell r="U171" t="str">
            <v>Similar</v>
          </cell>
          <cell r="V171" t="str">
            <v>Monitorado</v>
          </cell>
          <cell r="X171" t="str">
            <v>135062-02-1</v>
          </cell>
          <cell r="AA171" t="str">
            <v>MG</v>
          </cell>
          <cell r="AB171">
            <v>7675</v>
          </cell>
          <cell r="AC171" t="str">
            <v>73 - ANTIDIABÉTICOS GLINIDAS PUROS</v>
          </cell>
          <cell r="AD171" t="str">
            <v>N</v>
          </cell>
          <cell r="AE171" t="str">
            <v>N</v>
          </cell>
          <cell r="AF171">
            <v>0</v>
          </cell>
          <cell r="AG171" t="str">
            <v>N</v>
          </cell>
          <cell r="AH171">
            <v>0</v>
          </cell>
          <cell r="AI171">
            <v>77.540000000000006</v>
          </cell>
          <cell r="AJ171">
            <v>82.21</v>
          </cell>
          <cell r="AK171">
            <v>0</v>
          </cell>
          <cell r="AL171">
            <v>83.22</v>
          </cell>
          <cell r="AM171">
            <v>84.24</v>
          </cell>
          <cell r="AN171">
            <v>0</v>
          </cell>
          <cell r="AO171">
            <v>82.21</v>
          </cell>
          <cell r="AP171">
            <v>0</v>
          </cell>
          <cell r="AQ171">
            <v>107.19</v>
          </cell>
          <cell r="AR171">
            <v>113.65</v>
          </cell>
          <cell r="AS171">
            <v>0</v>
          </cell>
          <cell r="AT171">
            <v>115.04</v>
          </cell>
          <cell r="AU171">
            <v>116.46</v>
          </cell>
          <cell r="AV171">
            <v>0</v>
          </cell>
          <cell r="AW171">
            <v>113.65</v>
          </cell>
          <cell r="AX171">
            <v>0</v>
          </cell>
          <cell r="AY171">
            <v>79.17</v>
          </cell>
          <cell r="AZ171">
            <v>83.94</v>
          </cell>
          <cell r="BA171">
            <v>84.44</v>
          </cell>
          <cell r="BB171">
            <v>84.96</v>
          </cell>
          <cell r="BC171">
            <v>0</v>
          </cell>
          <cell r="BD171">
            <v>87.08</v>
          </cell>
          <cell r="BE171">
            <v>83.94</v>
          </cell>
          <cell r="BF171">
            <v>0</v>
          </cell>
          <cell r="BG171">
            <v>109.45</v>
          </cell>
          <cell r="BH171">
            <v>116.04</v>
          </cell>
          <cell r="BI171">
            <v>116.73</v>
          </cell>
          <cell r="BJ171">
            <v>117.45</v>
          </cell>
          <cell r="BK171">
            <v>0</v>
          </cell>
          <cell r="BL171">
            <v>120.38</v>
          </cell>
          <cell r="BM171">
            <v>116.04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2.09</v>
          </cell>
          <cell r="DV171">
            <v>2.09</v>
          </cell>
          <cell r="DX171">
            <v>0</v>
          </cell>
          <cell r="DY171">
            <v>0</v>
          </cell>
        </row>
        <row r="172">
          <cell r="E172">
            <v>521905110115415</v>
          </cell>
          <cell r="F172" t="str">
            <v>POSPRAND</v>
          </cell>
          <cell r="G172" t="str">
            <v>2,0 MG COM CT BL AL AL X 30</v>
          </cell>
          <cell r="H172" t="str">
            <v>Comprimido</v>
          </cell>
          <cell r="K172">
            <v>30</v>
          </cell>
          <cell r="M172" t="str">
            <v>Conformidade</v>
          </cell>
          <cell r="N172">
            <v>3</v>
          </cell>
          <cell r="O172" t="str">
            <v>Tarja Vermelha</v>
          </cell>
          <cell r="P172" t="str">
            <v>Não</v>
          </cell>
          <cell r="Q172" t="str">
            <v>Não</v>
          </cell>
          <cell r="R172" t="str">
            <v>Não</v>
          </cell>
          <cell r="S172" t="str">
            <v>I</v>
          </cell>
          <cell r="U172" t="str">
            <v>Similar</v>
          </cell>
          <cell r="V172" t="str">
            <v>Monitorado</v>
          </cell>
          <cell r="X172" t="str">
            <v>135062-02-1</v>
          </cell>
          <cell r="AA172" t="str">
            <v>MG</v>
          </cell>
          <cell r="AB172">
            <v>7675</v>
          </cell>
          <cell r="AC172" t="str">
            <v>73 - ANTIDIABÉTICOS GLINIDAS PUROS</v>
          </cell>
          <cell r="AD172" t="str">
            <v>N</v>
          </cell>
          <cell r="AE172" t="str">
            <v>N</v>
          </cell>
          <cell r="AF172">
            <v>0</v>
          </cell>
          <cell r="AG172" t="str">
            <v>N</v>
          </cell>
          <cell r="AH172">
            <v>0</v>
          </cell>
          <cell r="AI172">
            <v>49.18</v>
          </cell>
          <cell r="AJ172">
            <v>52.14</v>
          </cell>
          <cell r="AK172">
            <v>0</v>
          </cell>
          <cell r="AL172">
            <v>52.78</v>
          </cell>
          <cell r="AM172">
            <v>53.43</v>
          </cell>
          <cell r="AN172">
            <v>0</v>
          </cell>
          <cell r="AO172">
            <v>52.14</v>
          </cell>
          <cell r="AP172">
            <v>0</v>
          </cell>
          <cell r="AQ172">
            <v>67.989999999999995</v>
          </cell>
          <cell r="AR172">
            <v>72.08</v>
          </cell>
          <cell r="AS172">
            <v>0</v>
          </cell>
          <cell r="AT172">
            <v>72.959999999999994</v>
          </cell>
          <cell r="AU172">
            <v>73.86</v>
          </cell>
          <cell r="AV172">
            <v>0</v>
          </cell>
          <cell r="AW172">
            <v>72.08</v>
          </cell>
          <cell r="AX172">
            <v>0</v>
          </cell>
          <cell r="AY172">
            <v>50.21</v>
          </cell>
          <cell r="AZ172">
            <v>53.23</v>
          </cell>
          <cell r="BA172">
            <v>53.56</v>
          </cell>
          <cell r="BB172">
            <v>53.88</v>
          </cell>
          <cell r="BC172">
            <v>0</v>
          </cell>
          <cell r="BD172">
            <v>55.23</v>
          </cell>
          <cell r="BE172">
            <v>53.23</v>
          </cell>
          <cell r="BF172">
            <v>0</v>
          </cell>
          <cell r="BG172">
            <v>69.41</v>
          </cell>
          <cell r="BH172">
            <v>73.59</v>
          </cell>
          <cell r="BI172">
            <v>74.040000000000006</v>
          </cell>
          <cell r="BJ172">
            <v>74.489999999999995</v>
          </cell>
          <cell r="BK172">
            <v>0</v>
          </cell>
          <cell r="BL172">
            <v>76.349999999999994</v>
          </cell>
          <cell r="BM172">
            <v>73.59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 t="str">
            <v>DISTRIBUIDOR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1147</v>
          </cell>
          <cell r="DH172">
            <v>49984.14</v>
          </cell>
          <cell r="DI172">
            <v>808</v>
          </cell>
          <cell r="DJ172">
            <v>34481.11</v>
          </cell>
          <cell r="DK172">
            <v>-103</v>
          </cell>
          <cell r="DL172">
            <v>-4087.23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1852</v>
          </cell>
          <cell r="DT172">
            <v>80378.02</v>
          </cell>
          <cell r="DU172">
            <v>2.08</v>
          </cell>
          <cell r="DV172">
            <v>2.09</v>
          </cell>
          <cell r="DX172">
            <v>0</v>
          </cell>
          <cell r="DY172">
            <v>0</v>
          </cell>
        </row>
        <row r="173">
          <cell r="CT173" t="str">
            <v>FARMÁCIAS E DROGARIAS PRIVADAS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1091</v>
          </cell>
          <cell r="DH173">
            <v>46796.26</v>
          </cell>
          <cell r="DI173">
            <v>326</v>
          </cell>
          <cell r="DJ173">
            <v>12979.86</v>
          </cell>
          <cell r="DK173">
            <v>-120</v>
          </cell>
          <cell r="DL173">
            <v>-4505.6899999999996</v>
          </cell>
          <cell r="DM173">
            <v>-22</v>
          </cell>
          <cell r="DN173">
            <v>-822.15</v>
          </cell>
          <cell r="DO173">
            <v>-4</v>
          </cell>
          <cell r="DP173">
            <v>-152.13</v>
          </cell>
          <cell r="DQ173">
            <v>0</v>
          </cell>
          <cell r="DR173">
            <v>0</v>
          </cell>
          <cell r="DS173">
            <v>1271</v>
          </cell>
          <cell r="DT173">
            <v>54296.15</v>
          </cell>
          <cell r="DX173">
            <v>0</v>
          </cell>
          <cell r="DY173">
            <v>0</v>
          </cell>
        </row>
        <row r="174">
          <cell r="CT174" t="str">
            <v>OUTROS DESTINATÁRIOS, NÃO PREVISTOS NAS HIPÓTESES ACIMA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120</v>
          </cell>
          <cell r="DH174">
            <v>4976.74</v>
          </cell>
          <cell r="DI174">
            <v>80</v>
          </cell>
          <cell r="DJ174">
            <v>3317.82</v>
          </cell>
          <cell r="DK174">
            <v>40</v>
          </cell>
          <cell r="DL174">
            <v>1658.92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240</v>
          </cell>
          <cell r="DT174">
            <v>9953.48</v>
          </cell>
          <cell r="DX174">
            <v>7897473203921</v>
          </cell>
          <cell r="DY174">
            <v>1101302560106</v>
          </cell>
        </row>
        <row r="175">
          <cell r="CT175" t="str">
            <v>ESTABELECIMENTO PRIVADO DE SAÚDE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50</v>
          </cell>
          <cell r="DH175">
            <v>2051.11</v>
          </cell>
          <cell r="DI175">
            <v>40</v>
          </cell>
          <cell r="DJ175">
            <v>1622.85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90</v>
          </cell>
          <cell r="DT175">
            <v>3673.96</v>
          </cell>
          <cell r="DX175">
            <v>7897473203983</v>
          </cell>
          <cell r="DY175">
            <v>1101302560165</v>
          </cell>
        </row>
        <row r="176">
          <cell r="E176">
            <v>521905111111413</v>
          </cell>
          <cell r="F176" t="str">
            <v>POSPRAND</v>
          </cell>
          <cell r="G176" t="str">
            <v>2,0 MG COM CT BL AL AL X 60</v>
          </cell>
          <cell r="H176" t="str">
            <v>Comprimido</v>
          </cell>
          <cell r="K176">
            <v>60</v>
          </cell>
          <cell r="M176" t="str">
            <v>Conformidade</v>
          </cell>
          <cell r="N176">
            <v>3</v>
          </cell>
          <cell r="O176" t="str">
            <v>Tarja Vermelha</v>
          </cell>
          <cell r="P176" t="str">
            <v>Não</v>
          </cell>
          <cell r="Q176" t="str">
            <v>Não</v>
          </cell>
          <cell r="R176" t="str">
            <v>Não</v>
          </cell>
          <cell r="S176" t="str">
            <v>I</v>
          </cell>
          <cell r="U176" t="str">
            <v>Similar</v>
          </cell>
          <cell r="V176" t="str">
            <v>Monitorado</v>
          </cell>
          <cell r="X176" t="str">
            <v>135062-02-1</v>
          </cell>
          <cell r="AA176" t="str">
            <v>MG</v>
          </cell>
          <cell r="AB176">
            <v>7675</v>
          </cell>
          <cell r="AC176" t="str">
            <v>73 - ANTIDIABÉTICOS GLINIDAS PUROS</v>
          </cell>
          <cell r="AD176" t="str">
            <v>N</v>
          </cell>
          <cell r="AE176" t="str">
            <v>N</v>
          </cell>
          <cell r="AF176">
            <v>0</v>
          </cell>
          <cell r="AG176" t="str">
            <v>N</v>
          </cell>
          <cell r="AH176">
            <v>0</v>
          </cell>
          <cell r="AI176">
            <v>90.51</v>
          </cell>
          <cell r="AJ176">
            <v>95.96</v>
          </cell>
          <cell r="AK176">
            <v>0</v>
          </cell>
          <cell r="AL176">
            <v>97.13</v>
          </cell>
          <cell r="AM176">
            <v>98.33</v>
          </cell>
          <cell r="AN176">
            <v>0</v>
          </cell>
          <cell r="AO176">
            <v>95.96</v>
          </cell>
          <cell r="AP176">
            <v>0</v>
          </cell>
          <cell r="AQ176">
            <v>125.12</v>
          </cell>
          <cell r="AR176">
            <v>132.66</v>
          </cell>
          <cell r="AS176">
            <v>0</v>
          </cell>
          <cell r="AT176">
            <v>134.28</v>
          </cell>
          <cell r="AU176">
            <v>135.94</v>
          </cell>
          <cell r="AV176">
            <v>0</v>
          </cell>
          <cell r="AW176">
            <v>132.66</v>
          </cell>
          <cell r="AX176">
            <v>0</v>
          </cell>
          <cell r="AY176">
            <v>92.4</v>
          </cell>
          <cell r="AZ176">
            <v>97.97</v>
          </cell>
          <cell r="BA176">
            <v>98.56</v>
          </cell>
          <cell r="BB176">
            <v>99.16</v>
          </cell>
          <cell r="BC176">
            <v>0</v>
          </cell>
          <cell r="BD176">
            <v>101.64</v>
          </cell>
          <cell r="BE176">
            <v>97.97</v>
          </cell>
          <cell r="BF176">
            <v>0</v>
          </cell>
          <cell r="BG176">
            <v>127.74</v>
          </cell>
          <cell r="BH176">
            <v>135.44</v>
          </cell>
          <cell r="BI176">
            <v>136.25</v>
          </cell>
          <cell r="BJ176">
            <v>137.08000000000001</v>
          </cell>
          <cell r="BK176">
            <v>0</v>
          </cell>
          <cell r="BL176">
            <v>140.51</v>
          </cell>
          <cell r="BM176">
            <v>135.44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2.09</v>
          </cell>
          <cell r="DV176">
            <v>2.09</v>
          </cell>
          <cell r="DX176">
            <v>0</v>
          </cell>
          <cell r="DY176">
            <v>0</v>
          </cell>
        </row>
        <row r="177">
          <cell r="E177">
            <v>521904604114411</v>
          </cell>
          <cell r="F177" t="str">
            <v>SACIETTE</v>
          </cell>
          <cell r="G177" t="str">
            <v>10 MG CAP GEL DURA CT BL AL/PLAS INC X 30</v>
          </cell>
          <cell r="H177" t="str">
            <v>Cápsula dura</v>
          </cell>
          <cell r="K177">
            <v>30</v>
          </cell>
          <cell r="M177" t="str">
            <v>Conformidade</v>
          </cell>
          <cell r="N177">
            <v>3</v>
          </cell>
          <cell r="O177" t="str">
            <v>Tarja Preta</v>
          </cell>
          <cell r="P177" t="str">
            <v>Não</v>
          </cell>
          <cell r="Q177" t="str">
            <v>Não</v>
          </cell>
          <cell r="R177" t="str">
            <v>Não</v>
          </cell>
          <cell r="S177" t="str">
            <v>N</v>
          </cell>
          <cell r="U177" t="str">
            <v>Similar</v>
          </cell>
          <cell r="V177" t="str">
            <v>Monitorado</v>
          </cell>
          <cell r="X177" t="str">
            <v>125494-59-9</v>
          </cell>
          <cell r="AA177" t="str">
            <v>MG</v>
          </cell>
          <cell r="AB177">
            <v>9375</v>
          </cell>
          <cell r="AC177" t="str">
            <v>45 - PREPARADOS ANORÉXICOS, EXCETO OS DIETÉTICOS</v>
          </cell>
          <cell r="AD177" t="str">
            <v>N</v>
          </cell>
          <cell r="AE177" t="str">
            <v>N</v>
          </cell>
          <cell r="AF177">
            <v>0</v>
          </cell>
          <cell r="AG177" t="str">
            <v>S</v>
          </cell>
          <cell r="AH177">
            <v>0</v>
          </cell>
          <cell r="AI177">
            <v>28.23</v>
          </cell>
          <cell r="AJ177">
            <v>30.19</v>
          </cell>
          <cell r="AK177">
            <v>0</v>
          </cell>
          <cell r="AL177">
            <v>30.61</v>
          </cell>
          <cell r="AM177">
            <v>31.05</v>
          </cell>
          <cell r="AN177">
            <v>0</v>
          </cell>
          <cell r="AO177">
            <v>26.28</v>
          </cell>
          <cell r="AP177">
            <v>0</v>
          </cell>
          <cell r="AQ177">
            <v>37.71</v>
          </cell>
          <cell r="AR177">
            <v>40.24</v>
          </cell>
          <cell r="AS177">
            <v>0</v>
          </cell>
          <cell r="AT177">
            <v>40.78</v>
          </cell>
          <cell r="AU177">
            <v>41.35</v>
          </cell>
          <cell r="AV177">
            <v>0</v>
          </cell>
          <cell r="AW177">
            <v>36.33</v>
          </cell>
          <cell r="AX177">
            <v>0</v>
          </cell>
          <cell r="AY177">
            <v>28.82</v>
          </cell>
          <cell r="AZ177">
            <v>30.82</v>
          </cell>
          <cell r="BA177">
            <v>31.03</v>
          </cell>
          <cell r="BB177">
            <v>31.25</v>
          </cell>
          <cell r="BC177">
            <v>0</v>
          </cell>
          <cell r="BD177">
            <v>32.15</v>
          </cell>
          <cell r="BE177">
            <v>26.83</v>
          </cell>
          <cell r="BF177">
            <v>0</v>
          </cell>
          <cell r="BG177">
            <v>38.5</v>
          </cell>
          <cell r="BH177">
            <v>41.08</v>
          </cell>
          <cell r="BI177">
            <v>41.35</v>
          </cell>
          <cell r="BJ177">
            <v>41.63</v>
          </cell>
          <cell r="BK177">
            <v>0</v>
          </cell>
          <cell r="BL177">
            <v>42.79</v>
          </cell>
          <cell r="BM177">
            <v>37.090000000000003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2.09</v>
          </cell>
          <cell r="DV177">
            <v>2.09</v>
          </cell>
          <cell r="DX177">
            <v>0</v>
          </cell>
          <cell r="DY177">
            <v>0</v>
          </cell>
        </row>
        <row r="178">
          <cell r="E178">
            <v>521904603118413</v>
          </cell>
          <cell r="F178" t="str">
            <v>SACIETTE</v>
          </cell>
          <cell r="G178" t="str">
            <v>15 MG CAP GEL DURA CT BL AL/PLAS INC X 30</v>
          </cell>
          <cell r="H178" t="str">
            <v>Cápsula dura</v>
          </cell>
          <cell r="K178">
            <v>30</v>
          </cell>
          <cell r="M178" t="str">
            <v>Conformidade</v>
          </cell>
          <cell r="N178">
            <v>3</v>
          </cell>
          <cell r="O178" t="str">
            <v>Tarja Preta</v>
          </cell>
          <cell r="P178" t="str">
            <v>Não</v>
          </cell>
          <cell r="Q178" t="str">
            <v>Não</v>
          </cell>
          <cell r="R178" t="str">
            <v>Não</v>
          </cell>
          <cell r="S178" t="str">
            <v>N</v>
          </cell>
          <cell r="U178" t="str">
            <v>Similar</v>
          </cell>
          <cell r="V178" t="str">
            <v>Monitorado</v>
          </cell>
          <cell r="X178" t="str">
            <v>125494-59-9</v>
          </cell>
          <cell r="AA178" t="str">
            <v>MG</v>
          </cell>
          <cell r="AB178">
            <v>9375</v>
          </cell>
          <cell r="AC178" t="str">
            <v>45 - PREPARADOS ANORÉXICOS, EXCETO OS DIETÉTICOS</v>
          </cell>
          <cell r="AD178" t="str">
            <v>N</v>
          </cell>
          <cell r="AE178" t="str">
            <v>N</v>
          </cell>
          <cell r="AF178">
            <v>0</v>
          </cell>
          <cell r="AG178" t="str">
            <v>S</v>
          </cell>
          <cell r="AH178">
            <v>0</v>
          </cell>
          <cell r="AI178">
            <v>31.62</v>
          </cell>
          <cell r="AJ178">
            <v>33.81</v>
          </cell>
          <cell r="AK178">
            <v>0</v>
          </cell>
          <cell r="AL178">
            <v>34.29</v>
          </cell>
          <cell r="AM178">
            <v>34.78</v>
          </cell>
          <cell r="AN178">
            <v>0</v>
          </cell>
          <cell r="AO178">
            <v>29.44</v>
          </cell>
          <cell r="AP178">
            <v>0</v>
          </cell>
          <cell r="AQ178">
            <v>42.24</v>
          </cell>
          <cell r="AR178">
            <v>45.07</v>
          </cell>
          <cell r="AS178">
            <v>0</v>
          </cell>
          <cell r="AT178">
            <v>45.68</v>
          </cell>
          <cell r="AU178">
            <v>46.32</v>
          </cell>
          <cell r="AV178">
            <v>0</v>
          </cell>
          <cell r="AW178">
            <v>40.700000000000003</v>
          </cell>
          <cell r="AX178">
            <v>0</v>
          </cell>
          <cell r="AY178">
            <v>32.28</v>
          </cell>
          <cell r="AZ178">
            <v>34.520000000000003</v>
          </cell>
          <cell r="BA178">
            <v>34.76</v>
          </cell>
          <cell r="BB178">
            <v>35.01</v>
          </cell>
          <cell r="BC178">
            <v>0</v>
          </cell>
          <cell r="BD178">
            <v>36.020000000000003</v>
          </cell>
          <cell r="BE178">
            <v>30.05</v>
          </cell>
          <cell r="BF178">
            <v>0</v>
          </cell>
          <cell r="BG178">
            <v>43.12</v>
          </cell>
          <cell r="BH178">
            <v>46.01</v>
          </cell>
          <cell r="BI178">
            <v>46.32</v>
          </cell>
          <cell r="BJ178">
            <v>46.64</v>
          </cell>
          <cell r="BK178">
            <v>0</v>
          </cell>
          <cell r="BL178">
            <v>47.94</v>
          </cell>
          <cell r="BM178">
            <v>41.54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2.1</v>
          </cell>
          <cell r="DV178">
            <v>2.09</v>
          </cell>
          <cell r="DX178">
            <v>0</v>
          </cell>
          <cell r="DY178">
            <v>0</v>
          </cell>
        </row>
        <row r="179">
          <cell r="E179">
            <v>521902802164419</v>
          </cell>
          <cell r="F179" t="str">
            <v>SUPIROCIN</v>
          </cell>
          <cell r="G179" t="str">
            <v>20 MG/G POM DERM CT BG AL X 15 G</v>
          </cell>
          <cell r="H179" t="str">
            <v>POMADA DERMATOLÓGICA</v>
          </cell>
          <cell r="I179">
            <v>1</v>
          </cell>
          <cell r="J179" t="str">
            <v>BISNAGA</v>
          </cell>
          <cell r="K179">
            <v>15</v>
          </cell>
          <cell r="L179" t="str">
            <v>G</v>
          </cell>
          <cell r="M179" t="str">
            <v>Conformidade</v>
          </cell>
          <cell r="N179">
            <v>1</v>
          </cell>
          <cell r="O179" t="str">
            <v>Tarja Vermelha</v>
          </cell>
          <cell r="P179" t="str">
            <v>Não</v>
          </cell>
          <cell r="Q179" t="str">
            <v>Não</v>
          </cell>
          <cell r="R179" t="str">
            <v>Não</v>
          </cell>
          <cell r="S179" t="str">
            <v>N</v>
          </cell>
          <cell r="U179" t="str">
            <v>Similar</v>
          </cell>
          <cell r="V179" t="str">
            <v>Monitorado</v>
          </cell>
          <cell r="X179" t="str">
            <v>12650-69-0</v>
          </cell>
          <cell r="AA179" t="str">
            <v>MG/G</v>
          </cell>
          <cell r="AB179">
            <v>6150</v>
          </cell>
          <cell r="AC179" t="str">
            <v>232 - ANTIBIÓTICOS TÓPICOS E/OU SULFONAMIDAS</v>
          </cell>
          <cell r="AD179" t="str">
            <v>N</v>
          </cell>
          <cell r="AE179" t="str">
            <v>N</v>
          </cell>
          <cell r="AF179">
            <v>0</v>
          </cell>
          <cell r="AG179" t="str">
            <v>N</v>
          </cell>
          <cell r="AH179">
            <v>0</v>
          </cell>
          <cell r="AI179">
            <v>31.14</v>
          </cell>
          <cell r="AJ179">
            <v>33.299999999999997</v>
          </cell>
          <cell r="AK179">
            <v>0</v>
          </cell>
          <cell r="AL179">
            <v>33.76</v>
          </cell>
          <cell r="AM179">
            <v>34.25</v>
          </cell>
          <cell r="AN179">
            <v>0</v>
          </cell>
          <cell r="AO179">
            <v>28.98</v>
          </cell>
          <cell r="AP179">
            <v>0</v>
          </cell>
          <cell r="AQ179">
            <v>41.6</v>
          </cell>
          <cell r="AR179">
            <v>44.39</v>
          </cell>
          <cell r="AS179">
            <v>0</v>
          </cell>
          <cell r="AT179">
            <v>44.98</v>
          </cell>
          <cell r="AU179">
            <v>45.61</v>
          </cell>
          <cell r="AV179">
            <v>0</v>
          </cell>
          <cell r="AW179">
            <v>40.06</v>
          </cell>
          <cell r="AX179">
            <v>0</v>
          </cell>
          <cell r="AY179">
            <v>32.020000000000003</v>
          </cell>
          <cell r="AZ179">
            <v>34.24</v>
          </cell>
          <cell r="BA179">
            <v>34.479999999999997</v>
          </cell>
          <cell r="BB179">
            <v>34.72</v>
          </cell>
          <cell r="BC179">
            <v>0</v>
          </cell>
          <cell r="BD179">
            <v>35.72</v>
          </cell>
          <cell r="BE179">
            <v>29.8</v>
          </cell>
          <cell r="BF179">
            <v>0</v>
          </cell>
          <cell r="BG179">
            <v>42.77</v>
          </cell>
          <cell r="BH179">
            <v>45.64</v>
          </cell>
          <cell r="BI179">
            <v>45.95</v>
          </cell>
          <cell r="BJ179">
            <v>46.26</v>
          </cell>
          <cell r="BK179">
            <v>0</v>
          </cell>
          <cell r="BL179">
            <v>47.54</v>
          </cell>
          <cell r="BM179">
            <v>41.2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2.84</v>
          </cell>
          <cell r="DV179">
            <v>2.84</v>
          </cell>
          <cell r="DX179">
            <v>7897473203990</v>
          </cell>
          <cell r="DY179">
            <v>1101302560173</v>
          </cell>
        </row>
        <row r="180">
          <cell r="E180">
            <v>521903401155417</v>
          </cell>
          <cell r="F180" t="str">
            <v>UNO CICLO</v>
          </cell>
          <cell r="G180" t="str">
            <v>150 MG/ML + 10 MG/ML SOL INJ CT AMP VD INC X 1 ML + SER</v>
          </cell>
          <cell r="H180" t="str">
            <v>Líquido</v>
          </cell>
          <cell r="I180">
            <v>1</v>
          </cell>
          <cell r="J180" t="str">
            <v>AMPOLA</v>
          </cell>
          <cell r="K180">
            <v>1</v>
          </cell>
          <cell r="L180" t="str">
            <v>ML</v>
          </cell>
          <cell r="M180" t="str">
            <v>Conformidade</v>
          </cell>
          <cell r="N180">
            <v>2</v>
          </cell>
          <cell r="O180" t="str">
            <v>Tarja Vermelha</v>
          </cell>
          <cell r="P180" t="str">
            <v>Não</v>
          </cell>
          <cell r="Q180" t="str">
            <v>Não</v>
          </cell>
          <cell r="R180" t="str">
            <v>Não</v>
          </cell>
          <cell r="S180" t="str">
            <v>II</v>
          </cell>
          <cell r="U180" t="str">
            <v>Similar</v>
          </cell>
          <cell r="V180" t="str">
            <v>Monitorado</v>
          </cell>
          <cell r="X180" t="str">
            <v>4956-37-0,24356-94-3</v>
          </cell>
          <cell r="AB180">
            <v>3602.0934699999998</v>
          </cell>
          <cell r="AC180" t="str">
            <v>264 - OUTROS HORMÔNIOS CONTRACEPTIVOS SISTÊMICOS</v>
          </cell>
          <cell r="AD180" t="str">
            <v>N</v>
          </cell>
          <cell r="AE180" t="str">
            <v>N</v>
          </cell>
          <cell r="AF180">
            <v>0</v>
          </cell>
          <cell r="AG180" t="str">
            <v>N</v>
          </cell>
          <cell r="AH180">
            <v>0</v>
          </cell>
          <cell r="AI180">
            <v>12.68</v>
          </cell>
          <cell r="AJ180">
            <v>13.44</v>
          </cell>
          <cell r="AK180">
            <v>0</v>
          </cell>
          <cell r="AL180">
            <v>13.61</v>
          </cell>
          <cell r="AM180">
            <v>13.78</v>
          </cell>
          <cell r="AN180">
            <v>0</v>
          </cell>
          <cell r="AO180">
            <v>13.44</v>
          </cell>
          <cell r="AP180">
            <v>0</v>
          </cell>
          <cell r="AQ180">
            <v>17.53</v>
          </cell>
          <cell r="AR180">
            <v>18.579999999999998</v>
          </cell>
          <cell r="AS180">
            <v>0</v>
          </cell>
          <cell r="AT180">
            <v>18.809999999999999</v>
          </cell>
          <cell r="AU180">
            <v>19.05</v>
          </cell>
          <cell r="AV180">
            <v>0</v>
          </cell>
          <cell r="AW180">
            <v>18.579999999999998</v>
          </cell>
          <cell r="AX180">
            <v>0</v>
          </cell>
          <cell r="AY180">
            <v>13</v>
          </cell>
          <cell r="AZ180">
            <v>13.78</v>
          </cell>
          <cell r="BA180">
            <v>13.86</v>
          </cell>
          <cell r="BB180">
            <v>13.95</v>
          </cell>
          <cell r="BC180">
            <v>0</v>
          </cell>
          <cell r="BD180">
            <v>14.29</v>
          </cell>
          <cell r="BE180">
            <v>13.78</v>
          </cell>
          <cell r="BF180">
            <v>0</v>
          </cell>
          <cell r="BG180">
            <v>17.97</v>
          </cell>
          <cell r="BH180">
            <v>19.05</v>
          </cell>
          <cell r="BI180">
            <v>19.16</v>
          </cell>
          <cell r="BJ180">
            <v>19.28</v>
          </cell>
          <cell r="BK180">
            <v>0</v>
          </cell>
          <cell r="BL180">
            <v>19.760000000000002</v>
          </cell>
          <cell r="BM180">
            <v>19.05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 t="str">
            <v>DISTRIBUIDOR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-96</v>
          </cell>
          <cell r="DH180">
            <v>-672.29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127268</v>
          </cell>
          <cell r="DN180">
            <v>985589.63</v>
          </cell>
          <cell r="DO180">
            <v>37082</v>
          </cell>
          <cell r="DP180">
            <v>299874.26</v>
          </cell>
          <cell r="DQ180">
            <v>3816</v>
          </cell>
          <cell r="DR180">
            <v>33395.379999999997</v>
          </cell>
          <cell r="DS180">
            <v>168070</v>
          </cell>
          <cell r="DT180">
            <v>1318186.98</v>
          </cell>
          <cell r="DU180">
            <v>2.5</v>
          </cell>
          <cell r="DV180">
            <v>2.4700000000000002</v>
          </cell>
          <cell r="DX180">
            <v>7897473201811</v>
          </cell>
          <cell r="DY180">
            <v>1101302530010</v>
          </cell>
        </row>
        <row r="181">
          <cell r="CT181" t="str">
            <v>FARMÁCIAS E DROGARIAS PRIVADAS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11053</v>
          </cell>
          <cell r="DN181">
            <v>97098.32</v>
          </cell>
          <cell r="DO181">
            <v>2080</v>
          </cell>
          <cell r="DP181">
            <v>19168.740000000002</v>
          </cell>
          <cell r="DQ181">
            <v>237</v>
          </cell>
          <cell r="DR181">
            <v>2246.7800000000002</v>
          </cell>
          <cell r="DS181">
            <v>13370</v>
          </cell>
          <cell r="DT181">
            <v>118513.84</v>
          </cell>
          <cell r="DX181">
            <v>7897473201828</v>
          </cell>
          <cell r="DY181">
            <v>1101302530045</v>
          </cell>
        </row>
        <row r="182">
          <cell r="CT182" t="str">
            <v>OUTROS DESTINATÁRIOS, NÃO PREVISTOS NAS HIPÓTESES ACIMA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2460</v>
          </cell>
          <cell r="DN182">
            <v>19249.61</v>
          </cell>
          <cell r="DO182">
            <v>2640</v>
          </cell>
          <cell r="DP182">
            <v>21166.9</v>
          </cell>
          <cell r="DQ182">
            <v>0</v>
          </cell>
          <cell r="DR182">
            <v>0</v>
          </cell>
          <cell r="DS182">
            <v>5100</v>
          </cell>
          <cell r="DT182">
            <v>40416.51</v>
          </cell>
          <cell r="DX182">
            <v>7897473201583</v>
          </cell>
          <cell r="DY182">
            <v>1101302280014</v>
          </cell>
        </row>
        <row r="183">
          <cell r="E183">
            <v>521905003165419</v>
          </cell>
          <cell r="F183" t="str">
            <v>UREATIV 20</v>
          </cell>
          <cell r="G183" t="str">
            <v>200 MG/G CREM DERM CT FR PLAS OPC X 50 G</v>
          </cell>
          <cell r="H183" t="str">
            <v>CREME DERMATOLÓGICO</v>
          </cell>
          <cell r="I183">
            <v>1</v>
          </cell>
          <cell r="J183" t="str">
            <v>FRASCO</v>
          </cell>
          <cell r="K183">
            <v>50</v>
          </cell>
          <cell r="L183" t="str">
            <v>G</v>
          </cell>
          <cell r="M183" t="str">
            <v>Conformidade</v>
          </cell>
          <cell r="N183">
            <v>3</v>
          </cell>
          <cell r="O183" t="str">
            <v>Venda Livre</v>
          </cell>
          <cell r="P183" t="str">
            <v>Não</v>
          </cell>
          <cell r="Q183" t="str">
            <v>Não</v>
          </cell>
          <cell r="R183" t="str">
            <v>Não</v>
          </cell>
          <cell r="S183" t="str">
            <v>N</v>
          </cell>
          <cell r="U183" t="str">
            <v>Similar</v>
          </cell>
          <cell r="V183" t="str">
            <v>Monitorado</v>
          </cell>
          <cell r="X183" t="str">
            <v>57-13-6</v>
          </cell>
          <cell r="AA183" t="str">
            <v>MG/G</v>
          </cell>
          <cell r="AB183">
            <v>1711</v>
          </cell>
          <cell r="AC183" t="str">
            <v>225 - EMOLIENTES PROTETORES DERMATOLÓGICOS</v>
          </cell>
          <cell r="AD183" t="str">
            <v>N</v>
          </cell>
          <cell r="AE183" t="str">
            <v>N</v>
          </cell>
          <cell r="AF183">
            <v>0</v>
          </cell>
          <cell r="AG183" t="str">
            <v>N</v>
          </cell>
          <cell r="AH183">
            <v>0</v>
          </cell>
          <cell r="AI183">
            <v>31.82</v>
          </cell>
          <cell r="AJ183">
            <v>34.020000000000003</v>
          </cell>
          <cell r="AK183">
            <v>0</v>
          </cell>
          <cell r="AL183">
            <v>34.5</v>
          </cell>
          <cell r="AM183">
            <v>35</v>
          </cell>
          <cell r="AN183">
            <v>0</v>
          </cell>
          <cell r="AO183">
            <v>29.62</v>
          </cell>
          <cell r="AP183">
            <v>0</v>
          </cell>
          <cell r="AQ183">
            <v>42.5</v>
          </cell>
          <cell r="AR183">
            <v>45.35</v>
          </cell>
          <cell r="AS183">
            <v>0</v>
          </cell>
          <cell r="AT183">
            <v>45.97</v>
          </cell>
          <cell r="AU183">
            <v>46.61</v>
          </cell>
          <cell r="AV183">
            <v>0</v>
          </cell>
          <cell r="AW183">
            <v>40.950000000000003</v>
          </cell>
          <cell r="AX183">
            <v>0</v>
          </cell>
          <cell r="AY183">
            <v>32.479999999999997</v>
          </cell>
          <cell r="AZ183">
            <v>34.729999999999997</v>
          </cell>
          <cell r="BA183">
            <v>34.97</v>
          </cell>
          <cell r="BB183">
            <v>35.22</v>
          </cell>
          <cell r="BC183">
            <v>0</v>
          </cell>
          <cell r="BD183">
            <v>36.24</v>
          </cell>
          <cell r="BE183">
            <v>30.24</v>
          </cell>
          <cell r="BF183">
            <v>0</v>
          </cell>
          <cell r="BG183">
            <v>43.39</v>
          </cell>
          <cell r="BH183">
            <v>46.29</v>
          </cell>
          <cell r="BI183">
            <v>46.6</v>
          </cell>
          <cell r="BJ183">
            <v>46.93</v>
          </cell>
          <cell r="BK183">
            <v>0</v>
          </cell>
          <cell r="BL183">
            <v>48.24</v>
          </cell>
          <cell r="BM183">
            <v>41.81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 t="str">
            <v>DISTRIBUIDOR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58</v>
          </cell>
          <cell r="DH183">
            <v>1386.34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58</v>
          </cell>
          <cell r="DT183">
            <v>1386.34</v>
          </cell>
          <cell r="DU183">
            <v>2.09</v>
          </cell>
          <cell r="DV183">
            <v>2.09</v>
          </cell>
          <cell r="DX183">
            <v>7897473201712</v>
          </cell>
          <cell r="DY183">
            <v>1101302310010</v>
          </cell>
        </row>
        <row r="184">
          <cell r="CT184" t="str">
            <v>OUTROS DESTINATÁRIOS, NÃO PREVISTOS NAS HIPÓTESES ACIMA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20</v>
          </cell>
          <cell r="DH184">
            <v>490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20</v>
          </cell>
          <cell r="DT184">
            <v>490</v>
          </cell>
          <cell r="DX184">
            <v>0</v>
          </cell>
          <cell r="DY184">
            <v>0</v>
          </cell>
        </row>
        <row r="185">
          <cell r="E185">
            <v>521917070020004</v>
          </cell>
          <cell r="F185" t="str">
            <v>VOCETY</v>
          </cell>
          <cell r="G185" t="str">
            <v>5,0 MG COM REV CT BL AL/AL X 10</v>
          </cell>
          <cell r="H185" t="str">
            <v>Comprimido revestido</v>
          </cell>
          <cell r="K185">
            <v>10</v>
          </cell>
          <cell r="M185" t="str">
            <v>Conformidade</v>
          </cell>
          <cell r="N185">
            <v>1</v>
          </cell>
          <cell r="O185" t="str">
            <v>Tarja Vermelha</v>
          </cell>
          <cell r="P185" t="str">
            <v>Não</v>
          </cell>
          <cell r="Q185" t="str">
            <v>Não</v>
          </cell>
          <cell r="R185" t="str">
            <v>Não</v>
          </cell>
          <cell r="S185" t="str">
            <v>N</v>
          </cell>
          <cell r="U185" t="str">
            <v>Similar</v>
          </cell>
          <cell r="V185" t="str">
            <v>Monitorado</v>
          </cell>
          <cell r="X185" t="str">
            <v>130018-87-0</v>
          </cell>
          <cell r="AB185">
            <v>5245</v>
          </cell>
          <cell r="AC185" t="str">
            <v>565 - ANTI-HISTAMÍNICOS SISTÊMICOS</v>
          </cell>
          <cell r="AD185" t="str">
            <v>N</v>
          </cell>
          <cell r="AE185" t="str">
            <v>N</v>
          </cell>
          <cell r="AG185" t="str">
            <v>N</v>
          </cell>
          <cell r="AH185">
            <v>0</v>
          </cell>
          <cell r="AI185">
            <v>24.91</v>
          </cell>
          <cell r="AJ185">
            <v>26.64</v>
          </cell>
          <cell r="AK185">
            <v>0</v>
          </cell>
          <cell r="AL185">
            <v>27.01</v>
          </cell>
          <cell r="AM185">
            <v>27.4</v>
          </cell>
          <cell r="AN185">
            <v>0</v>
          </cell>
          <cell r="AO185">
            <v>23.19</v>
          </cell>
          <cell r="AP185">
            <v>0</v>
          </cell>
          <cell r="AQ185">
            <v>33.270000000000003</v>
          </cell>
          <cell r="AR185">
            <v>35.51</v>
          </cell>
          <cell r="AS185">
            <v>0</v>
          </cell>
          <cell r="AT185">
            <v>35.99</v>
          </cell>
          <cell r="AU185">
            <v>36.49</v>
          </cell>
          <cell r="AV185">
            <v>0</v>
          </cell>
          <cell r="AW185">
            <v>32.06</v>
          </cell>
          <cell r="AX185">
            <v>0</v>
          </cell>
          <cell r="AY185">
            <v>25.62</v>
          </cell>
          <cell r="AZ185">
            <v>27.39</v>
          </cell>
          <cell r="BA185">
            <v>27.58</v>
          </cell>
          <cell r="BB185">
            <v>27.78</v>
          </cell>
          <cell r="BC185">
            <v>0</v>
          </cell>
          <cell r="BD185">
            <v>28.58</v>
          </cell>
          <cell r="BE185">
            <v>23.85</v>
          </cell>
          <cell r="BF185">
            <v>0</v>
          </cell>
          <cell r="BG185">
            <v>34.22</v>
          </cell>
          <cell r="BH185">
            <v>36.51</v>
          </cell>
          <cell r="BI185">
            <v>36.75</v>
          </cell>
          <cell r="BJ185">
            <v>37.01</v>
          </cell>
          <cell r="BK185">
            <v>0</v>
          </cell>
          <cell r="BL185">
            <v>38.04</v>
          </cell>
          <cell r="BM185">
            <v>32.97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 t="str">
            <v>DISTRIBUIDOR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886</v>
          </cell>
          <cell r="DP185">
            <v>18636.36</v>
          </cell>
          <cell r="DQ185">
            <v>360</v>
          </cell>
          <cell r="DR185">
            <v>7609.72</v>
          </cell>
          <cell r="DS185">
            <v>1246</v>
          </cell>
          <cell r="DT185">
            <v>26246.080000000002</v>
          </cell>
          <cell r="DU185">
            <v>2.85</v>
          </cell>
          <cell r="DV185">
            <v>2.84</v>
          </cell>
          <cell r="DX185">
            <v>0</v>
          </cell>
          <cell r="DY185">
            <v>0</v>
          </cell>
        </row>
        <row r="186">
          <cell r="CT186" t="str">
            <v>FARMÁCIAS E DROGARIAS PRIVADAS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1640</v>
          </cell>
          <cell r="DP186">
            <v>34347</v>
          </cell>
          <cell r="DQ186">
            <v>581</v>
          </cell>
          <cell r="DR186">
            <v>11993.54</v>
          </cell>
          <cell r="DS186">
            <v>2221</v>
          </cell>
          <cell r="DT186">
            <v>46340.54</v>
          </cell>
          <cell r="DX186">
            <v>7897473203600</v>
          </cell>
          <cell r="DY186">
            <v>1101302550038</v>
          </cell>
        </row>
        <row r="187">
          <cell r="CT187" t="str">
            <v>OUTROS DESTINATÁRIOS, NÃO PREVISTOS NAS HIPÓTESES ACIMA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80</v>
          </cell>
          <cell r="DR187">
            <v>1695.14</v>
          </cell>
          <cell r="DS187">
            <v>80</v>
          </cell>
          <cell r="DT187">
            <v>1695.14</v>
          </cell>
          <cell r="DX187">
            <v>0</v>
          </cell>
          <cell r="DY187">
            <v>0</v>
          </cell>
        </row>
        <row r="188">
          <cell r="CT188" t="str">
            <v>ESTABELECIMENTO PRIVADO DE SAÚDE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20</v>
          </cell>
          <cell r="DP188">
            <v>423.79</v>
          </cell>
          <cell r="DQ188">
            <v>0</v>
          </cell>
          <cell r="DR188">
            <v>0</v>
          </cell>
          <cell r="DS188">
            <v>20</v>
          </cell>
          <cell r="DT188">
            <v>423.79</v>
          </cell>
          <cell r="DX188">
            <v>7897473206434</v>
          </cell>
          <cell r="DY188">
            <v>1101302830014</v>
          </cell>
        </row>
        <row r="189">
          <cell r="E189">
            <v>521917070020104</v>
          </cell>
          <cell r="F189" t="str">
            <v>VOCETY</v>
          </cell>
          <cell r="G189" t="str">
            <v>5,0 MG COM REV CT BL AL/AL X 30</v>
          </cell>
          <cell r="H189" t="str">
            <v>Comprimido revestido</v>
          </cell>
          <cell r="K189">
            <v>30</v>
          </cell>
          <cell r="M189" t="str">
            <v>Conformidade</v>
          </cell>
          <cell r="N189">
            <v>1</v>
          </cell>
          <cell r="O189" t="str">
            <v>Tarja Vermelha</v>
          </cell>
          <cell r="P189" t="str">
            <v>Não</v>
          </cell>
          <cell r="Q189" t="str">
            <v>Não</v>
          </cell>
          <cell r="R189" t="str">
            <v>Não</v>
          </cell>
          <cell r="S189" t="str">
            <v>N</v>
          </cell>
          <cell r="U189" t="str">
            <v>Similar</v>
          </cell>
          <cell r="V189" t="str">
            <v>Monitorado</v>
          </cell>
          <cell r="X189" t="str">
            <v>130018-87-0</v>
          </cell>
          <cell r="AB189">
            <v>5245</v>
          </cell>
          <cell r="AC189" t="str">
            <v>565 - ANTI-HISTAMÍNICOS SISTÊMICOS</v>
          </cell>
          <cell r="AD189" t="str">
            <v>N</v>
          </cell>
          <cell r="AE189" t="str">
            <v>N</v>
          </cell>
          <cell r="AG189" t="str">
            <v>N</v>
          </cell>
          <cell r="AH189">
            <v>0</v>
          </cell>
          <cell r="AI189">
            <v>74.73</v>
          </cell>
          <cell r="AJ189">
            <v>79.92</v>
          </cell>
          <cell r="AK189">
            <v>0</v>
          </cell>
          <cell r="AL189">
            <v>81.040000000000006</v>
          </cell>
          <cell r="AM189">
            <v>82.2</v>
          </cell>
          <cell r="AN189">
            <v>0</v>
          </cell>
          <cell r="AO189">
            <v>69.569999999999993</v>
          </cell>
          <cell r="AP189">
            <v>0</v>
          </cell>
          <cell r="AQ189">
            <v>99.82</v>
          </cell>
          <cell r="AR189">
            <v>106.53</v>
          </cell>
          <cell r="AS189">
            <v>0</v>
          </cell>
          <cell r="AT189">
            <v>107.97</v>
          </cell>
          <cell r="AU189">
            <v>109.46</v>
          </cell>
          <cell r="AV189">
            <v>0</v>
          </cell>
          <cell r="AW189">
            <v>96.18</v>
          </cell>
          <cell r="AX189">
            <v>0</v>
          </cell>
          <cell r="AY189">
            <v>76.86</v>
          </cell>
          <cell r="AZ189">
            <v>82.19</v>
          </cell>
          <cell r="BA189">
            <v>82.76</v>
          </cell>
          <cell r="BB189">
            <v>83.34</v>
          </cell>
          <cell r="BC189">
            <v>0</v>
          </cell>
          <cell r="BD189">
            <v>85.75</v>
          </cell>
          <cell r="BE189">
            <v>71.540000000000006</v>
          </cell>
          <cell r="BF189">
            <v>0</v>
          </cell>
          <cell r="BG189">
            <v>102.67</v>
          </cell>
          <cell r="BH189">
            <v>109.55</v>
          </cell>
          <cell r="BI189">
            <v>110.29</v>
          </cell>
          <cell r="BJ189">
            <v>111.04</v>
          </cell>
          <cell r="BK189">
            <v>0</v>
          </cell>
          <cell r="BL189">
            <v>114.14</v>
          </cell>
          <cell r="BM189">
            <v>98.9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 t="str">
            <v>DISTRIBUIDOR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786</v>
          </cell>
          <cell r="DP189">
            <v>49693.96</v>
          </cell>
          <cell r="DQ189">
            <v>360</v>
          </cell>
          <cell r="DR189">
            <v>22572.84</v>
          </cell>
          <cell r="DS189">
            <v>1146</v>
          </cell>
          <cell r="DT189">
            <v>72266.8</v>
          </cell>
          <cell r="DU189">
            <v>2.84</v>
          </cell>
          <cell r="DV189">
            <v>2.84</v>
          </cell>
          <cell r="DX189">
            <v>0</v>
          </cell>
          <cell r="DY189">
            <v>0</v>
          </cell>
        </row>
        <row r="190">
          <cell r="CT190" t="str">
            <v>FARMÁCIAS E DROGARIAS PRIVADAS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1600</v>
          </cell>
          <cell r="DP190">
            <v>100065.78</v>
          </cell>
          <cell r="DQ190">
            <v>621</v>
          </cell>
          <cell r="DR190">
            <v>38966.550000000003</v>
          </cell>
          <cell r="DS190">
            <v>2221</v>
          </cell>
          <cell r="DT190">
            <v>139032.32999999999</v>
          </cell>
          <cell r="DX190">
            <v>0</v>
          </cell>
          <cell r="DY190">
            <v>0</v>
          </cell>
        </row>
        <row r="191">
          <cell r="E191">
            <v>521917070020204</v>
          </cell>
          <cell r="F191" t="str">
            <v>VOCETY</v>
          </cell>
          <cell r="G191" t="str">
            <v>5,0 MG COM REV CT BL AL/AL X 90</v>
          </cell>
          <cell r="H191" t="str">
            <v>Comprimido revestido</v>
          </cell>
          <cell r="K191">
            <v>90</v>
          </cell>
          <cell r="M191" t="str">
            <v>Conformidade</v>
          </cell>
          <cell r="N191">
            <v>1</v>
          </cell>
          <cell r="O191" t="str">
            <v>Tarja Vermelha</v>
          </cell>
          <cell r="P191" t="str">
            <v>Não</v>
          </cell>
          <cell r="Q191" t="str">
            <v>Não</v>
          </cell>
          <cell r="R191" t="str">
            <v>Não</v>
          </cell>
          <cell r="S191" t="str">
            <v>N</v>
          </cell>
          <cell r="U191" t="str">
            <v>Similar</v>
          </cell>
          <cell r="V191" t="str">
            <v>Monitorado</v>
          </cell>
          <cell r="X191" t="str">
            <v>130018-87-0</v>
          </cell>
          <cell r="AB191">
            <v>5245</v>
          </cell>
          <cell r="AC191" t="str">
            <v>565 - ANTI-HISTAMÍNICOS SISTÊMICOS</v>
          </cell>
          <cell r="AD191" t="str">
            <v>N</v>
          </cell>
          <cell r="AE191" t="str">
            <v>N</v>
          </cell>
          <cell r="AG191" t="str">
            <v>N</v>
          </cell>
          <cell r="AH191">
            <v>0</v>
          </cell>
          <cell r="AI191">
            <v>224.21</v>
          </cell>
          <cell r="AJ191">
            <v>239.76</v>
          </cell>
          <cell r="AK191">
            <v>0</v>
          </cell>
          <cell r="AL191">
            <v>243.13</v>
          </cell>
          <cell r="AM191">
            <v>246.6</v>
          </cell>
          <cell r="AN191">
            <v>0</v>
          </cell>
          <cell r="AO191">
            <v>208.71</v>
          </cell>
          <cell r="AP191">
            <v>0</v>
          </cell>
          <cell r="AQ191">
            <v>299.5</v>
          </cell>
          <cell r="AR191">
            <v>319.58</v>
          </cell>
          <cell r="AS191">
            <v>0</v>
          </cell>
          <cell r="AT191">
            <v>323.92</v>
          </cell>
          <cell r="AU191">
            <v>328.39</v>
          </cell>
          <cell r="AV191">
            <v>0</v>
          </cell>
          <cell r="AW191">
            <v>288.52999999999997</v>
          </cell>
          <cell r="AX191">
            <v>0</v>
          </cell>
          <cell r="AY191">
            <v>230.58</v>
          </cell>
          <cell r="AZ191">
            <v>246.57</v>
          </cell>
          <cell r="BA191">
            <v>248.29</v>
          </cell>
          <cell r="BB191">
            <v>250.04</v>
          </cell>
          <cell r="BC191">
            <v>0</v>
          </cell>
          <cell r="BD191">
            <v>257.27</v>
          </cell>
          <cell r="BE191">
            <v>214.64</v>
          </cell>
          <cell r="BF191">
            <v>0</v>
          </cell>
          <cell r="BG191">
            <v>308.01</v>
          </cell>
          <cell r="BH191">
            <v>328.66</v>
          </cell>
          <cell r="BI191">
            <v>330.88</v>
          </cell>
          <cell r="BJ191">
            <v>333.12</v>
          </cell>
          <cell r="BK191">
            <v>0</v>
          </cell>
          <cell r="BL191">
            <v>342.43</v>
          </cell>
          <cell r="BM191">
            <v>296.73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2.84</v>
          </cell>
          <cell r="DV191">
            <v>2.84</v>
          </cell>
          <cell r="DX191">
            <v>0</v>
          </cell>
          <cell r="DY191">
            <v>0</v>
          </cell>
        </row>
        <row r="192">
          <cell r="E192">
            <v>521916050019506</v>
          </cell>
          <cell r="F192" t="str">
            <v>VORICONAZOL</v>
          </cell>
          <cell r="G192" t="str">
            <v>200 MG COM REV CT BL AL PLAS TRANS X 10</v>
          </cell>
          <cell r="H192" t="str">
            <v>Comprimido revestido</v>
          </cell>
          <cell r="K192">
            <v>10</v>
          </cell>
          <cell r="M192" t="str">
            <v>Conformidade</v>
          </cell>
          <cell r="N192">
            <v>1</v>
          </cell>
          <cell r="O192" t="str">
            <v>Tarja Vermelha</v>
          </cell>
          <cell r="P192" t="str">
            <v>Não</v>
          </cell>
          <cell r="Q192" t="str">
            <v>Não</v>
          </cell>
          <cell r="R192" t="str">
            <v>Não</v>
          </cell>
          <cell r="S192" t="str">
            <v>I</v>
          </cell>
          <cell r="U192" t="str">
            <v>Genérico</v>
          </cell>
          <cell r="V192" t="str">
            <v>Monitorado</v>
          </cell>
          <cell r="X192" t="str">
            <v>137234-62-9</v>
          </cell>
          <cell r="AB192">
            <v>9188</v>
          </cell>
          <cell r="AC192" t="str">
            <v>329 - AGENTES SISTÊMICOS PARA INFECÇÕES FÚNGICAS</v>
          </cell>
          <cell r="AD192" t="str">
            <v>N</v>
          </cell>
          <cell r="AE192" t="str">
            <v>N</v>
          </cell>
          <cell r="AG192" t="str">
            <v>N</v>
          </cell>
          <cell r="AH192">
            <v>0</v>
          </cell>
          <cell r="AI192">
            <v>2182.56</v>
          </cell>
          <cell r="AJ192">
            <v>2314.04</v>
          </cell>
          <cell r="AK192">
            <v>0</v>
          </cell>
          <cell r="AL192">
            <v>2342.2600000000002</v>
          </cell>
          <cell r="AM192">
            <v>2371.1799999999998</v>
          </cell>
          <cell r="AN192">
            <v>0</v>
          </cell>
          <cell r="AO192">
            <v>2314.04</v>
          </cell>
          <cell r="AP192">
            <v>0</v>
          </cell>
          <cell r="AQ192">
            <v>3017.26</v>
          </cell>
          <cell r="AR192">
            <v>3199.02</v>
          </cell>
          <cell r="AS192">
            <v>0</v>
          </cell>
          <cell r="AT192">
            <v>3238.03</v>
          </cell>
          <cell r="AU192">
            <v>3278.02</v>
          </cell>
          <cell r="AV192">
            <v>0</v>
          </cell>
          <cell r="AW192">
            <v>3199.02</v>
          </cell>
          <cell r="AX192">
            <v>0</v>
          </cell>
          <cell r="AY192">
            <v>2244.54</v>
          </cell>
          <cell r="AZ192">
            <v>2379.7600000000002</v>
          </cell>
          <cell r="BA192">
            <v>2394.1799999999998</v>
          </cell>
          <cell r="BB192">
            <v>2408.7800000000002</v>
          </cell>
          <cell r="BC192">
            <v>0</v>
          </cell>
          <cell r="BD192">
            <v>2469</v>
          </cell>
          <cell r="BE192">
            <v>2379.7600000000002</v>
          </cell>
          <cell r="BF192">
            <v>0</v>
          </cell>
          <cell r="BG192">
            <v>3102.94</v>
          </cell>
          <cell r="BH192">
            <v>3289.88</v>
          </cell>
          <cell r="BI192">
            <v>3309.81</v>
          </cell>
          <cell r="BJ192">
            <v>3330</v>
          </cell>
          <cell r="BK192">
            <v>0</v>
          </cell>
          <cell r="BL192">
            <v>3413.25</v>
          </cell>
          <cell r="BM192">
            <v>3289.88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 t="str">
            <v>DISTRIBUIDOR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50</v>
          </cell>
          <cell r="DJ192">
            <v>17500</v>
          </cell>
          <cell r="DK192">
            <v>0</v>
          </cell>
          <cell r="DL192">
            <v>0</v>
          </cell>
          <cell r="DM192">
            <v>50</v>
          </cell>
          <cell r="DN192">
            <v>15060.38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100</v>
          </cell>
          <cell r="DT192">
            <v>32560.38</v>
          </cell>
          <cell r="DU192">
            <v>2.84</v>
          </cell>
          <cell r="DV192">
            <v>2.84</v>
          </cell>
          <cell r="DX192">
            <v>7897473206441</v>
          </cell>
          <cell r="DY192">
            <v>1101302830022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</sheetNames>
    <sheetDataSet>
      <sheetData sheetId="0">
        <row r="9">
          <cell r="E9" t="str">
            <v>Colunas1</v>
          </cell>
          <cell r="F9" t="str">
            <v>Colunas2</v>
          </cell>
        </row>
        <row r="10">
          <cell r="E10" t="str">
            <v>A01A0</v>
          </cell>
          <cell r="F10">
            <v>3</v>
          </cell>
        </row>
        <row r="11">
          <cell r="E11" t="str">
            <v>A01A1</v>
          </cell>
          <cell r="F11">
            <v>3</v>
          </cell>
        </row>
        <row r="12">
          <cell r="E12" t="str">
            <v>A01A2</v>
          </cell>
          <cell r="F12">
            <v>3</v>
          </cell>
        </row>
        <row r="13">
          <cell r="E13" t="str">
            <v>A01A3</v>
          </cell>
          <cell r="F13">
            <v>3</v>
          </cell>
        </row>
        <row r="14">
          <cell r="E14" t="str">
            <v>A01A4</v>
          </cell>
          <cell r="F14">
            <v>3</v>
          </cell>
        </row>
        <row r="15">
          <cell r="E15" t="str">
            <v>A01B0</v>
          </cell>
          <cell r="F15">
            <v>2</v>
          </cell>
        </row>
        <row r="16">
          <cell r="E16" t="str">
            <v>A02A1</v>
          </cell>
          <cell r="F16">
            <v>3</v>
          </cell>
        </row>
        <row r="17">
          <cell r="E17" t="str">
            <v>A02A2</v>
          </cell>
          <cell r="F17">
            <v>3</v>
          </cell>
        </row>
        <row r="18">
          <cell r="E18" t="str">
            <v>A02A4</v>
          </cell>
          <cell r="F18">
            <v>3</v>
          </cell>
        </row>
        <row r="19">
          <cell r="E19" t="str">
            <v>A02A6</v>
          </cell>
          <cell r="F19">
            <v>3</v>
          </cell>
        </row>
        <row r="20">
          <cell r="E20" t="str">
            <v>A02B1</v>
          </cell>
          <cell r="F20">
            <v>1</v>
          </cell>
        </row>
        <row r="21">
          <cell r="E21" t="str">
            <v>A02B2</v>
          </cell>
          <cell r="F21">
            <v>1</v>
          </cell>
        </row>
        <row r="22">
          <cell r="E22" t="str">
            <v>A02B4</v>
          </cell>
          <cell r="F22">
            <v>3</v>
          </cell>
        </row>
        <row r="23">
          <cell r="E23" t="str">
            <v>A02B9</v>
          </cell>
          <cell r="F23">
            <v>3</v>
          </cell>
        </row>
        <row r="24">
          <cell r="E24" t="str">
            <v>A03A0</v>
          </cell>
          <cell r="F24">
            <v>2</v>
          </cell>
        </row>
        <row r="25">
          <cell r="E25" t="str">
            <v>A03D0</v>
          </cell>
          <cell r="F25">
            <v>3</v>
          </cell>
        </row>
        <row r="26">
          <cell r="E26" t="str">
            <v>A03E0</v>
          </cell>
          <cell r="F26">
            <v>3</v>
          </cell>
        </row>
        <row r="27">
          <cell r="E27" t="str">
            <v>A03F0</v>
          </cell>
          <cell r="F27">
            <v>1</v>
          </cell>
        </row>
        <row r="28">
          <cell r="E28" t="str">
            <v>A04A1</v>
          </cell>
          <cell r="F28">
            <v>3</v>
          </cell>
        </row>
        <row r="29">
          <cell r="E29" t="str">
            <v>A04A2</v>
          </cell>
          <cell r="F29">
            <v>3</v>
          </cell>
        </row>
        <row r="30">
          <cell r="E30" t="str">
            <v>A04A9</v>
          </cell>
          <cell r="F30">
            <v>3</v>
          </cell>
        </row>
        <row r="31">
          <cell r="E31" t="str">
            <v>A05A1</v>
          </cell>
          <cell r="F31">
            <v>3</v>
          </cell>
        </row>
        <row r="32">
          <cell r="E32" t="str">
            <v>A05A2</v>
          </cell>
          <cell r="F32">
            <v>3</v>
          </cell>
        </row>
        <row r="33">
          <cell r="E33" t="str">
            <v>A05B0</v>
          </cell>
          <cell r="F33">
            <v>3</v>
          </cell>
        </row>
        <row r="34">
          <cell r="E34" t="str">
            <v>A06A2</v>
          </cell>
          <cell r="F34">
            <v>3</v>
          </cell>
        </row>
        <row r="35">
          <cell r="E35" t="str">
            <v>A06A3</v>
          </cell>
          <cell r="F35">
            <v>3</v>
          </cell>
        </row>
        <row r="36">
          <cell r="E36" t="str">
            <v>A06A4</v>
          </cell>
          <cell r="F36">
            <v>3</v>
          </cell>
        </row>
        <row r="37">
          <cell r="E37" t="str">
            <v>A06A6</v>
          </cell>
          <cell r="F37">
            <v>3</v>
          </cell>
        </row>
        <row r="38">
          <cell r="E38" t="str">
            <v>A06A7</v>
          </cell>
          <cell r="F38">
            <v>3</v>
          </cell>
        </row>
        <row r="39">
          <cell r="E39" t="str">
            <v>A06A9</v>
          </cell>
          <cell r="F39">
            <v>3</v>
          </cell>
        </row>
        <row r="40">
          <cell r="E40" t="str">
            <v>A06B9</v>
          </cell>
          <cell r="F40">
            <v>3</v>
          </cell>
        </row>
        <row r="41">
          <cell r="E41" t="str">
            <v>A07E1</v>
          </cell>
          <cell r="F41">
            <v>3</v>
          </cell>
        </row>
        <row r="42">
          <cell r="E42" t="str">
            <v>A07E2</v>
          </cell>
          <cell r="F42">
            <v>3</v>
          </cell>
        </row>
        <row r="43">
          <cell r="E43" t="str">
            <v>A07E9</v>
          </cell>
          <cell r="F43">
            <v>3</v>
          </cell>
        </row>
        <row r="44">
          <cell r="E44" t="str">
            <v>A07F0</v>
          </cell>
          <cell r="F44">
            <v>3</v>
          </cell>
        </row>
        <row r="45">
          <cell r="E45" t="str">
            <v>A07G0</v>
          </cell>
          <cell r="F45">
            <v>2</v>
          </cell>
        </row>
        <row r="46">
          <cell r="E46" t="str">
            <v>A07H0</v>
          </cell>
          <cell r="F46">
            <v>3</v>
          </cell>
        </row>
        <row r="47">
          <cell r="E47" t="str">
            <v>A07X0</v>
          </cell>
          <cell r="F47">
            <v>3</v>
          </cell>
        </row>
        <row r="48">
          <cell r="E48" t="str">
            <v>A08A0</v>
          </cell>
          <cell r="F48">
            <v>3</v>
          </cell>
        </row>
        <row r="49">
          <cell r="E49" t="str">
            <v>A09A0</v>
          </cell>
          <cell r="F49">
            <v>3</v>
          </cell>
        </row>
        <row r="50">
          <cell r="E50" t="str">
            <v>A10C1</v>
          </cell>
          <cell r="F50">
            <v>3</v>
          </cell>
        </row>
        <row r="51">
          <cell r="E51" t="str">
            <v>A10C2</v>
          </cell>
          <cell r="F51">
            <v>3</v>
          </cell>
        </row>
        <row r="52">
          <cell r="E52" t="str">
            <v>A10C3</v>
          </cell>
          <cell r="F52">
            <v>3</v>
          </cell>
        </row>
        <row r="53">
          <cell r="E53" t="str">
            <v>A10C5</v>
          </cell>
          <cell r="F53">
            <v>3</v>
          </cell>
        </row>
        <row r="54">
          <cell r="E54" t="str">
            <v>A10C9</v>
          </cell>
          <cell r="F54">
            <v>3</v>
          </cell>
        </row>
        <row r="55">
          <cell r="E55" t="str">
            <v>A10H0</v>
          </cell>
          <cell r="F55">
            <v>2</v>
          </cell>
        </row>
        <row r="56">
          <cell r="E56" t="str">
            <v>A10J1</v>
          </cell>
          <cell r="F56">
            <v>3</v>
          </cell>
        </row>
        <row r="57">
          <cell r="E57" t="str">
            <v>A10J2</v>
          </cell>
          <cell r="F57">
            <v>3</v>
          </cell>
        </row>
        <row r="58">
          <cell r="E58" t="str">
            <v>A10K1</v>
          </cell>
          <cell r="F58">
            <v>3</v>
          </cell>
        </row>
        <row r="59">
          <cell r="E59" t="str">
            <v>A10L0</v>
          </cell>
          <cell r="F59">
            <v>3</v>
          </cell>
        </row>
        <row r="60">
          <cell r="E60" t="str">
            <v>A10M1</v>
          </cell>
          <cell r="F60">
            <v>3</v>
          </cell>
        </row>
        <row r="61">
          <cell r="E61" t="str">
            <v>A10N1</v>
          </cell>
          <cell r="F61">
            <v>2</v>
          </cell>
        </row>
        <row r="62">
          <cell r="E62" t="str">
            <v>A10N3</v>
          </cell>
          <cell r="F62">
            <v>3</v>
          </cell>
        </row>
        <row r="63">
          <cell r="E63" t="str">
            <v>A10N9</v>
          </cell>
          <cell r="F63">
            <v>3</v>
          </cell>
        </row>
        <row r="64">
          <cell r="E64" t="str">
            <v>A10P1</v>
          </cell>
          <cell r="F64">
            <v>3</v>
          </cell>
        </row>
        <row r="65">
          <cell r="E65" t="str">
            <v>A10P3</v>
          </cell>
          <cell r="F65">
            <v>3</v>
          </cell>
        </row>
        <row r="66">
          <cell r="E66" t="str">
            <v>A10S0</v>
          </cell>
          <cell r="F66">
            <v>3</v>
          </cell>
        </row>
        <row r="67">
          <cell r="E67" t="str">
            <v>A10X9</v>
          </cell>
          <cell r="F67">
            <v>3</v>
          </cell>
        </row>
        <row r="68">
          <cell r="E68" t="str">
            <v>A11A1</v>
          </cell>
          <cell r="F68">
            <v>3</v>
          </cell>
        </row>
        <row r="69">
          <cell r="E69" t="str">
            <v>A11A3</v>
          </cell>
          <cell r="F69">
            <v>3</v>
          </cell>
        </row>
        <row r="70">
          <cell r="E70" t="str">
            <v>A11A4</v>
          </cell>
          <cell r="F70">
            <v>3</v>
          </cell>
        </row>
        <row r="71">
          <cell r="E71" t="str">
            <v>A11B4</v>
          </cell>
          <cell r="F71">
            <v>3</v>
          </cell>
        </row>
        <row r="72">
          <cell r="E72" t="str">
            <v>A11C2</v>
          </cell>
          <cell r="F72">
            <v>3</v>
          </cell>
        </row>
        <row r="73">
          <cell r="E73" t="str">
            <v>A11C3</v>
          </cell>
          <cell r="F73">
            <v>3</v>
          </cell>
        </row>
        <row r="74">
          <cell r="E74" t="str">
            <v>A11D3</v>
          </cell>
          <cell r="F74">
            <v>3</v>
          </cell>
        </row>
        <row r="75">
          <cell r="E75" t="str">
            <v>A11D4</v>
          </cell>
          <cell r="F75">
            <v>3</v>
          </cell>
        </row>
        <row r="76">
          <cell r="E76" t="str">
            <v>A11E1</v>
          </cell>
          <cell r="F76">
            <v>3</v>
          </cell>
        </row>
        <row r="77">
          <cell r="E77" t="str">
            <v>A11E3</v>
          </cell>
          <cell r="F77">
            <v>3</v>
          </cell>
        </row>
        <row r="78">
          <cell r="E78" t="str">
            <v>A11F0</v>
          </cell>
          <cell r="F78">
            <v>3</v>
          </cell>
        </row>
        <row r="79">
          <cell r="E79" t="str">
            <v>A11G1</v>
          </cell>
          <cell r="F79">
            <v>2</v>
          </cell>
        </row>
        <row r="80">
          <cell r="E80" t="str">
            <v>A11G2</v>
          </cell>
          <cell r="F80">
            <v>3</v>
          </cell>
        </row>
        <row r="81">
          <cell r="E81" t="str">
            <v>A11X3</v>
          </cell>
          <cell r="F81">
            <v>3</v>
          </cell>
        </row>
        <row r="82">
          <cell r="E82" t="str">
            <v>A12A0</v>
          </cell>
          <cell r="F82">
            <v>3</v>
          </cell>
        </row>
        <row r="83">
          <cell r="E83" t="str">
            <v>A12B0</v>
          </cell>
          <cell r="F83">
            <v>3</v>
          </cell>
        </row>
        <row r="84">
          <cell r="E84" t="str">
            <v>A12C2</v>
          </cell>
          <cell r="F84">
            <v>3</v>
          </cell>
        </row>
        <row r="85">
          <cell r="E85" t="str">
            <v>A13A2</v>
          </cell>
          <cell r="F85">
            <v>3</v>
          </cell>
        </row>
        <row r="86">
          <cell r="E86" t="str">
            <v>A14A1</v>
          </cell>
          <cell r="F86">
            <v>3</v>
          </cell>
        </row>
        <row r="87">
          <cell r="E87" t="str">
            <v>A15A0</v>
          </cell>
          <cell r="F87">
            <v>2</v>
          </cell>
        </row>
        <row r="88">
          <cell r="E88" t="str">
            <v>A16A0</v>
          </cell>
          <cell r="F88">
            <v>3</v>
          </cell>
        </row>
        <row r="89">
          <cell r="E89" t="str">
            <v>B01A0</v>
          </cell>
          <cell r="F89">
            <v>3</v>
          </cell>
        </row>
        <row r="90">
          <cell r="E90" t="str">
            <v>B01B1</v>
          </cell>
          <cell r="F90">
            <v>3</v>
          </cell>
        </row>
        <row r="91">
          <cell r="E91" t="str">
            <v>B01B2</v>
          </cell>
          <cell r="F91">
            <v>3</v>
          </cell>
        </row>
        <row r="92">
          <cell r="E92" t="str">
            <v>B01C1</v>
          </cell>
          <cell r="F92">
            <v>3</v>
          </cell>
        </row>
        <row r="93">
          <cell r="E93" t="str">
            <v>B01C2</v>
          </cell>
          <cell r="F93">
            <v>1</v>
          </cell>
        </row>
        <row r="94">
          <cell r="E94" t="str">
            <v>B01C3</v>
          </cell>
          <cell r="F94">
            <v>3</v>
          </cell>
        </row>
        <row r="95">
          <cell r="E95" t="str">
            <v>B01C4</v>
          </cell>
          <cell r="F95">
            <v>3</v>
          </cell>
        </row>
        <row r="96">
          <cell r="E96" t="str">
            <v>B01D0</v>
          </cell>
          <cell r="F96">
            <v>3</v>
          </cell>
        </row>
        <row r="97">
          <cell r="E97" t="str">
            <v>B01E0</v>
          </cell>
          <cell r="F97">
            <v>3</v>
          </cell>
        </row>
        <row r="98">
          <cell r="E98" t="str">
            <v>B01F0</v>
          </cell>
          <cell r="F98">
            <v>3</v>
          </cell>
        </row>
        <row r="99">
          <cell r="E99" t="str">
            <v>B01X0</v>
          </cell>
          <cell r="F99">
            <v>3</v>
          </cell>
        </row>
        <row r="100">
          <cell r="E100" t="str">
            <v>B02A1</v>
          </cell>
          <cell r="F100">
            <v>3</v>
          </cell>
        </row>
        <row r="101">
          <cell r="E101" t="str">
            <v>B02B1</v>
          </cell>
          <cell r="F101">
            <v>3</v>
          </cell>
        </row>
        <row r="102">
          <cell r="E102" t="str">
            <v>B02B2</v>
          </cell>
          <cell r="F102">
            <v>3</v>
          </cell>
        </row>
        <row r="103">
          <cell r="E103" t="str">
            <v>B02B9</v>
          </cell>
          <cell r="F103">
            <v>3</v>
          </cell>
        </row>
        <row r="104">
          <cell r="E104" t="str">
            <v>B02C3</v>
          </cell>
          <cell r="F104">
            <v>3</v>
          </cell>
        </row>
        <row r="105">
          <cell r="E105" t="str">
            <v>B02D1</v>
          </cell>
          <cell r="F105">
            <v>3</v>
          </cell>
        </row>
        <row r="106">
          <cell r="E106" t="str">
            <v>B02D1</v>
          </cell>
          <cell r="F106">
            <v>3</v>
          </cell>
        </row>
        <row r="107">
          <cell r="E107" t="str">
            <v>B02D2</v>
          </cell>
          <cell r="F107">
            <v>3</v>
          </cell>
        </row>
        <row r="108">
          <cell r="E108" t="str">
            <v>B02D3</v>
          </cell>
          <cell r="F108">
            <v>3</v>
          </cell>
        </row>
        <row r="109">
          <cell r="E109" t="str">
            <v>B02D4</v>
          </cell>
          <cell r="F109">
            <v>3</v>
          </cell>
        </row>
        <row r="110">
          <cell r="E110" t="str">
            <v>B02D5</v>
          </cell>
          <cell r="F110">
            <v>3</v>
          </cell>
        </row>
        <row r="111">
          <cell r="E111" t="str">
            <v>B02E0</v>
          </cell>
          <cell r="F111">
            <v>3</v>
          </cell>
        </row>
        <row r="112">
          <cell r="E112" t="str">
            <v>B02F0</v>
          </cell>
          <cell r="F112">
            <v>3</v>
          </cell>
        </row>
        <row r="113">
          <cell r="E113" t="str">
            <v>B02G0</v>
          </cell>
          <cell r="F113">
            <v>3</v>
          </cell>
        </row>
        <row r="114">
          <cell r="E114" t="str">
            <v>B03A1</v>
          </cell>
          <cell r="F114">
            <v>3</v>
          </cell>
        </row>
        <row r="115">
          <cell r="E115" t="str">
            <v>B03A2</v>
          </cell>
          <cell r="F115">
            <v>3</v>
          </cell>
        </row>
        <row r="116">
          <cell r="E116" t="str">
            <v>B03C0</v>
          </cell>
          <cell r="F116">
            <v>3</v>
          </cell>
        </row>
        <row r="117">
          <cell r="E117" t="str">
            <v>B03X0</v>
          </cell>
          <cell r="F117">
            <v>2</v>
          </cell>
        </row>
        <row r="118">
          <cell r="E118" t="str">
            <v>B06D0</v>
          </cell>
          <cell r="F118">
            <v>3</v>
          </cell>
        </row>
        <row r="119">
          <cell r="E119" t="str">
            <v>C01A1</v>
          </cell>
          <cell r="F119">
            <v>3</v>
          </cell>
        </row>
        <row r="120">
          <cell r="E120" t="str">
            <v>C01B0</v>
          </cell>
          <cell r="F120">
            <v>2</v>
          </cell>
        </row>
        <row r="121">
          <cell r="E121" t="str">
            <v>C01C1</v>
          </cell>
          <cell r="F121">
            <v>3</v>
          </cell>
        </row>
        <row r="122">
          <cell r="E122" t="str">
            <v>C01C2</v>
          </cell>
          <cell r="F122">
            <v>3</v>
          </cell>
        </row>
        <row r="123">
          <cell r="E123" t="str">
            <v>C01D0</v>
          </cell>
          <cell r="F123">
            <v>3</v>
          </cell>
        </row>
        <row r="124">
          <cell r="E124" t="str">
            <v>C01E0</v>
          </cell>
          <cell r="F124">
            <v>3</v>
          </cell>
        </row>
        <row r="125">
          <cell r="E125" t="str">
            <v>C01F0</v>
          </cell>
          <cell r="F125">
            <v>3</v>
          </cell>
        </row>
        <row r="126">
          <cell r="E126" t="str">
            <v>C01X0</v>
          </cell>
          <cell r="F126">
            <v>3</v>
          </cell>
        </row>
        <row r="127">
          <cell r="E127" t="str">
            <v>C02A1</v>
          </cell>
          <cell r="F127">
            <v>2</v>
          </cell>
        </row>
        <row r="128">
          <cell r="E128" t="str">
            <v>C02A2</v>
          </cell>
          <cell r="F128">
            <v>2</v>
          </cell>
        </row>
        <row r="129">
          <cell r="E129" t="str">
            <v>C03A1</v>
          </cell>
          <cell r="F129">
            <v>3</v>
          </cell>
        </row>
        <row r="130">
          <cell r="E130" t="str">
            <v>C03A2</v>
          </cell>
          <cell r="F130">
            <v>2</v>
          </cell>
        </row>
        <row r="131">
          <cell r="E131" t="str">
            <v>C03A3</v>
          </cell>
          <cell r="F131">
            <v>2</v>
          </cell>
        </row>
        <row r="132">
          <cell r="E132" t="str">
            <v>C03A4</v>
          </cell>
          <cell r="F132">
            <v>3</v>
          </cell>
        </row>
        <row r="133">
          <cell r="E133" t="str">
            <v>C03A5</v>
          </cell>
          <cell r="F133">
            <v>3</v>
          </cell>
        </row>
        <row r="134">
          <cell r="E134" t="str">
            <v>C03A9</v>
          </cell>
          <cell r="F134">
            <v>2</v>
          </cell>
        </row>
        <row r="135">
          <cell r="E135" t="str">
            <v>C04A1</v>
          </cell>
          <cell r="F135">
            <v>3</v>
          </cell>
        </row>
        <row r="136">
          <cell r="E136" t="str">
            <v>C04A2</v>
          </cell>
          <cell r="F136">
            <v>3</v>
          </cell>
        </row>
        <row r="137">
          <cell r="E137" t="str">
            <v>C05A1</v>
          </cell>
          <cell r="F137">
            <v>3</v>
          </cell>
        </row>
        <row r="138">
          <cell r="E138" t="str">
            <v>C05A2</v>
          </cell>
          <cell r="F138">
            <v>3</v>
          </cell>
        </row>
        <row r="139">
          <cell r="E139" t="str">
            <v>C05B0</v>
          </cell>
          <cell r="F139">
            <v>3</v>
          </cell>
        </row>
        <row r="140">
          <cell r="E140" t="str">
            <v>C05C0</v>
          </cell>
          <cell r="F140">
            <v>2</v>
          </cell>
        </row>
        <row r="141">
          <cell r="E141" t="str">
            <v>C06B1</v>
          </cell>
          <cell r="F141">
            <v>3</v>
          </cell>
        </row>
        <row r="142">
          <cell r="E142" t="str">
            <v>C06B2</v>
          </cell>
          <cell r="F142">
            <v>3</v>
          </cell>
        </row>
        <row r="143">
          <cell r="E143" t="str">
            <v>C06B3</v>
          </cell>
          <cell r="F143">
            <v>3</v>
          </cell>
        </row>
        <row r="144">
          <cell r="E144" t="str">
            <v>C06B9</v>
          </cell>
          <cell r="F144">
            <v>3</v>
          </cell>
        </row>
        <row r="145">
          <cell r="E145" t="str">
            <v>C07A0</v>
          </cell>
          <cell r="F145">
            <v>2</v>
          </cell>
        </row>
        <row r="146">
          <cell r="E146" t="str">
            <v>C07B1</v>
          </cell>
          <cell r="F146">
            <v>3</v>
          </cell>
        </row>
        <row r="147">
          <cell r="E147" t="str">
            <v>C08A0</v>
          </cell>
          <cell r="F147">
            <v>1</v>
          </cell>
        </row>
        <row r="148">
          <cell r="E148" t="str">
            <v>C08B2</v>
          </cell>
          <cell r="F148">
            <v>3</v>
          </cell>
        </row>
        <row r="149">
          <cell r="E149" t="str">
            <v>C09A0</v>
          </cell>
          <cell r="F149">
            <v>1</v>
          </cell>
        </row>
        <row r="150">
          <cell r="E150" t="str">
            <v>C09B1</v>
          </cell>
          <cell r="F150">
            <v>3</v>
          </cell>
        </row>
        <row r="151">
          <cell r="E151" t="str">
            <v>C09B3</v>
          </cell>
          <cell r="F151">
            <v>3</v>
          </cell>
        </row>
        <row r="152">
          <cell r="E152" t="str">
            <v>C09C0</v>
          </cell>
          <cell r="F152">
            <v>1</v>
          </cell>
        </row>
        <row r="153">
          <cell r="E153" t="str">
            <v>C09D1</v>
          </cell>
          <cell r="F153">
            <v>1</v>
          </cell>
        </row>
        <row r="154">
          <cell r="E154" t="str">
            <v>C09D3</v>
          </cell>
          <cell r="F154">
            <v>3</v>
          </cell>
        </row>
        <row r="155">
          <cell r="E155" t="str">
            <v>C09D9</v>
          </cell>
          <cell r="F155">
            <v>3</v>
          </cell>
        </row>
        <row r="156">
          <cell r="E156" t="str">
            <v>C09X0</v>
          </cell>
          <cell r="F156">
            <v>3</v>
          </cell>
        </row>
        <row r="157">
          <cell r="E157" t="str">
            <v>C10A1</v>
          </cell>
          <cell r="F157">
            <v>1</v>
          </cell>
        </row>
        <row r="158">
          <cell r="E158" t="str">
            <v>C10A2</v>
          </cell>
          <cell r="F158">
            <v>2</v>
          </cell>
        </row>
        <row r="159">
          <cell r="E159" t="str">
            <v>C10A3</v>
          </cell>
          <cell r="F159">
            <v>3</v>
          </cell>
        </row>
        <row r="160">
          <cell r="E160" t="str">
            <v>C10A4</v>
          </cell>
          <cell r="F160">
            <v>3</v>
          </cell>
        </row>
        <row r="161">
          <cell r="E161" t="str">
            <v>C10A9</v>
          </cell>
          <cell r="F161">
            <v>3</v>
          </cell>
        </row>
        <row r="162">
          <cell r="E162" t="str">
            <v>C10C0</v>
          </cell>
          <cell r="F162">
            <v>3</v>
          </cell>
        </row>
        <row r="163">
          <cell r="E163" t="str">
            <v>D01A1</v>
          </cell>
          <cell r="F163">
            <v>1</v>
          </cell>
        </row>
        <row r="164">
          <cell r="E164" t="str">
            <v>D01A3</v>
          </cell>
          <cell r="F164">
            <v>2</v>
          </cell>
        </row>
        <row r="165">
          <cell r="E165" t="str">
            <v>D02A0</v>
          </cell>
          <cell r="F165">
            <v>3</v>
          </cell>
        </row>
        <row r="166">
          <cell r="E166" t="str">
            <v>D03A9</v>
          </cell>
          <cell r="F166">
            <v>3</v>
          </cell>
        </row>
        <row r="167">
          <cell r="E167" t="str">
            <v>D04A0</v>
          </cell>
          <cell r="F167">
            <v>2</v>
          </cell>
        </row>
        <row r="168">
          <cell r="E168" t="str">
            <v>D05A0</v>
          </cell>
          <cell r="F168">
            <v>3</v>
          </cell>
        </row>
        <row r="169">
          <cell r="E169" t="str">
            <v>D05B0</v>
          </cell>
          <cell r="F169">
            <v>3</v>
          </cell>
        </row>
        <row r="170">
          <cell r="E170" t="str">
            <v>D05X0</v>
          </cell>
          <cell r="F170">
            <v>3</v>
          </cell>
        </row>
        <row r="171">
          <cell r="E171" t="str">
            <v>D06A0</v>
          </cell>
          <cell r="F171">
            <v>1</v>
          </cell>
        </row>
        <row r="172">
          <cell r="E172" t="str">
            <v>D06D1</v>
          </cell>
          <cell r="F172">
            <v>2</v>
          </cell>
        </row>
        <row r="173">
          <cell r="E173" t="str">
            <v>D06D9</v>
          </cell>
          <cell r="F173">
            <v>3</v>
          </cell>
        </row>
        <row r="174">
          <cell r="E174" t="str">
            <v>D07A0</v>
          </cell>
          <cell r="F174">
            <v>1</v>
          </cell>
        </row>
        <row r="175">
          <cell r="E175" t="str">
            <v>D07B1</v>
          </cell>
          <cell r="F175">
            <v>3</v>
          </cell>
        </row>
        <row r="176">
          <cell r="E176" t="str">
            <v>D07B2</v>
          </cell>
          <cell r="F176">
            <v>2</v>
          </cell>
        </row>
        <row r="177">
          <cell r="E177" t="str">
            <v>D07B3</v>
          </cell>
          <cell r="F177">
            <v>1</v>
          </cell>
        </row>
        <row r="178">
          <cell r="E178" t="str">
            <v>D07B4</v>
          </cell>
          <cell r="F178">
            <v>3</v>
          </cell>
        </row>
        <row r="179">
          <cell r="E179" t="str">
            <v>D08A0</v>
          </cell>
          <cell r="F179">
            <v>3</v>
          </cell>
        </row>
        <row r="180">
          <cell r="E180" t="str">
            <v>D08A1</v>
          </cell>
          <cell r="F180">
            <v>3</v>
          </cell>
        </row>
        <row r="181">
          <cell r="E181" t="str">
            <v>D10A0</v>
          </cell>
          <cell r="F181">
            <v>2</v>
          </cell>
        </row>
        <row r="182">
          <cell r="E182" t="str">
            <v>D10B0</v>
          </cell>
          <cell r="F182">
            <v>2</v>
          </cell>
        </row>
        <row r="183">
          <cell r="E183" t="str">
            <v>D11A0</v>
          </cell>
          <cell r="F183">
            <v>2</v>
          </cell>
        </row>
        <row r="184">
          <cell r="E184" t="str">
            <v>G01A1</v>
          </cell>
          <cell r="F184">
            <v>2</v>
          </cell>
        </row>
        <row r="185">
          <cell r="E185" t="str">
            <v>G01A2</v>
          </cell>
          <cell r="F185">
            <v>1</v>
          </cell>
        </row>
        <row r="186">
          <cell r="E186" t="str">
            <v>G01A3</v>
          </cell>
          <cell r="F186">
            <v>3</v>
          </cell>
        </row>
        <row r="187">
          <cell r="E187" t="str">
            <v>G01B0</v>
          </cell>
          <cell r="F187">
            <v>1</v>
          </cell>
        </row>
        <row r="188">
          <cell r="E188" t="str">
            <v>G01C0</v>
          </cell>
          <cell r="F188">
            <v>3</v>
          </cell>
        </row>
        <row r="189">
          <cell r="E189" t="str">
            <v>G01D0</v>
          </cell>
          <cell r="F189">
            <v>3</v>
          </cell>
        </row>
        <row r="190">
          <cell r="E190" t="str">
            <v>G02A0</v>
          </cell>
          <cell r="F190">
            <v>3</v>
          </cell>
        </row>
        <row r="191">
          <cell r="E191" t="str">
            <v>G02D0</v>
          </cell>
          <cell r="F191">
            <v>2</v>
          </cell>
        </row>
        <row r="192">
          <cell r="E192" t="str">
            <v>G02E0</v>
          </cell>
          <cell r="F192">
            <v>3</v>
          </cell>
        </row>
        <row r="193">
          <cell r="E193" t="str">
            <v>G02F0</v>
          </cell>
          <cell r="F193">
            <v>3</v>
          </cell>
        </row>
        <row r="194">
          <cell r="E194" t="str">
            <v>G02X1</v>
          </cell>
          <cell r="F194">
            <v>3</v>
          </cell>
        </row>
        <row r="195">
          <cell r="E195" t="str">
            <v>G02X9</v>
          </cell>
          <cell r="F195">
            <v>3</v>
          </cell>
        </row>
        <row r="196">
          <cell r="E196" t="str">
            <v>G03A1</v>
          </cell>
          <cell r="F196">
            <v>1</v>
          </cell>
        </row>
        <row r="197">
          <cell r="E197" t="str">
            <v>G03A2</v>
          </cell>
          <cell r="F197">
            <v>3</v>
          </cell>
        </row>
        <row r="198">
          <cell r="E198" t="str">
            <v>G03A3</v>
          </cell>
          <cell r="F198">
            <v>3</v>
          </cell>
        </row>
        <row r="199">
          <cell r="E199" t="str">
            <v>G03A4</v>
          </cell>
          <cell r="F199">
            <v>3</v>
          </cell>
        </row>
        <row r="200">
          <cell r="E200" t="str">
            <v>G03A5</v>
          </cell>
          <cell r="F200">
            <v>3</v>
          </cell>
        </row>
        <row r="201">
          <cell r="E201" t="str">
            <v>G03A6</v>
          </cell>
          <cell r="F201">
            <v>3</v>
          </cell>
        </row>
        <row r="202">
          <cell r="E202" t="str">
            <v>G03A9</v>
          </cell>
          <cell r="F202">
            <v>2</v>
          </cell>
        </row>
        <row r="203">
          <cell r="E203" t="str">
            <v>G03B0</v>
          </cell>
          <cell r="F203">
            <v>3</v>
          </cell>
        </row>
        <row r="204">
          <cell r="E204" t="str">
            <v>G03C0</v>
          </cell>
          <cell r="F204">
            <v>2</v>
          </cell>
        </row>
        <row r="205">
          <cell r="E205" t="str">
            <v>G03D0</v>
          </cell>
          <cell r="F205">
            <v>3</v>
          </cell>
        </row>
        <row r="206">
          <cell r="E206" t="str">
            <v>G03F0</v>
          </cell>
          <cell r="F206">
            <v>3</v>
          </cell>
        </row>
        <row r="207">
          <cell r="E207" t="str">
            <v>G03G0</v>
          </cell>
          <cell r="F207">
            <v>3</v>
          </cell>
        </row>
        <row r="208">
          <cell r="E208" t="str">
            <v>G03J0</v>
          </cell>
          <cell r="F208">
            <v>3</v>
          </cell>
        </row>
        <row r="209">
          <cell r="E209" t="str">
            <v>G03X0</v>
          </cell>
          <cell r="F209">
            <v>3</v>
          </cell>
        </row>
        <row r="210">
          <cell r="E210" t="str">
            <v>G04A1</v>
          </cell>
          <cell r="F210">
            <v>3</v>
          </cell>
        </row>
        <row r="211">
          <cell r="E211" t="str">
            <v>G04A9</v>
          </cell>
          <cell r="F211">
            <v>3</v>
          </cell>
        </row>
        <row r="212">
          <cell r="E212" t="str">
            <v>G04B9</v>
          </cell>
          <cell r="F212">
            <v>3</v>
          </cell>
        </row>
        <row r="213">
          <cell r="E213" t="str">
            <v>G04C2</v>
          </cell>
          <cell r="F213">
            <v>3</v>
          </cell>
        </row>
        <row r="214">
          <cell r="E214" t="str">
            <v>G04C3</v>
          </cell>
          <cell r="F214">
            <v>2</v>
          </cell>
        </row>
        <row r="215">
          <cell r="E215" t="str">
            <v>G04C4</v>
          </cell>
          <cell r="F215">
            <v>3</v>
          </cell>
        </row>
        <row r="216">
          <cell r="E216" t="str">
            <v>G04C7</v>
          </cell>
          <cell r="F216">
            <v>3</v>
          </cell>
        </row>
        <row r="217">
          <cell r="E217" t="str">
            <v>G04D4</v>
          </cell>
          <cell r="F217">
            <v>3</v>
          </cell>
        </row>
        <row r="218">
          <cell r="E218" t="str">
            <v>G04E1</v>
          </cell>
          <cell r="F218">
            <v>2</v>
          </cell>
        </row>
        <row r="219">
          <cell r="E219" t="str">
            <v>G04E9</v>
          </cell>
          <cell r="F219">
            <v>3</v>
          </cell>
        </row>
        <row r="220">
          <cell r="E220" t="str">
            <v>G04X0</v>
          </cell>
          <cell r="F220">
            <v>3</v>
          </cell>
        </row>
        <row r="221">
          <cell r="E221" t="str">
            <v xml:space="preserve">G4A9 </v>
          </cell>
          <cell r="F221">
            <v>3</v>
          </cell>
        </row>
        <row r="222">
          <cell r="E222" t="str">
            <v>H01C2</v>
          </cell>
          <cell r="F222">
            <v>3</v>
          </cell>
        </row>
        <row r="223">
          <cell r="E223" t="str">
            <v>H01C3</v>
          </cell>
          <cell r="F223">
            <v>3</v>
          </cell>
        </row>
        <row r="224">
          <cell r="E224" t="str">
            <v>H02A1</v>
          </cell>
          <cell r="F224">
            <v>1</v>
          </cell>
        </row>
        <row r="225">
          <cell r="E225" t="str">
            <v>H02A2</v>
          </cell>
          <cell r="F225">
            <v>3</v>
          </cell>
        </row>
        <row r="226">
          <cell r="E226" t="str">
            <v>H02B0</v>
          </cell>
          <cell r="F226">
            <v>2</v>
          </cell>
        </row>
        <row r="227">
          <cell r="E227" t="str">
            <v>H03A0</v>
          </cell>
          <cell r="F227">
            <v>3</v>
          </cell>
        </row>
        <row r="228">
          <cell r="E228" t="str">
            <v>H03B0</v>
          </cell>
          <cell r="F228">
            <v>3</v>
          </cell>
        </row>
        <row r="229">
          <cell r="E229" t="str">
            <v>H04A0</v>
          </cell>
          <cell r="F229">
            <v>3</v>
          </cell>
        </row>
        <row r="230">
          <cell r="E230" t="str">
            <v>H04B0</v>
          </cell>
          <cell r="F230">
            <v>3</v>
          </cell>
        </row>
        <row r="231">
          <cell r="E231" t="str">
            <v>H04C0</v>
          </cell>
          <cell r="F231">
            <v>3</v>
          </cell>
        </row>
        <row r="232">
          <cell r="E232" t="str">
            <v>H04D0</v>
          </cell>
          <cell r="F232">
            <v>3</v>
          </cell>
        </row>
        <row r="233">
          <cell r="E233" t="str">
            <v>H04E0</v>
          </cell>
          <cell r="F233">
            <v>3</v>
          </cell>
        </row>
        <row r="234">
          <cell r="E234" t="str">
            <v>H04F0</v>
          </cell>
          <cell r="F234">
            <v>3</v>
          </cell>
        </row>
        <row r="235">
          <cell r="E235" t="str">
            <v>J01A0</v>
          </cell>
          <cell r="F235">
            <v>2</v>
          </cell>
        </row>
        <row r="236">
          <cell r="E236" t="str">
            <v>J01B0</v>
          </cell>
          <cell r="F236">
            <v>3</v>
          </cell>
        </row>
        <row r="237">
          <cell r="E237" t="str">
            <v>J01C1</v>
          </cell>
          <cell r="F237">
            <v>1</v>
          </cell>
        </row>
        <row r="238">
          <cell r="E238" t="str">
            <v>J01C2</v>
          </cell>
          <cell r="F238">
            <v>2</v>
          </cell>
        </row>
        <row r="239">
          <cell r="E239" t="str">
            <v>J01D1</v>
          </cell>
          <cell r="F239">
            <v>2</v>
          </cell>
        </row>
        <row r="240">
          <cell r="E240" t="str">
            <v>J01D2</v>
          </cell>
          <cell r="F240">
            <v>2</v>
          </cell>
        </row>
        <row r="241">
          <cell r="E241" t="str">
            <v>J01E0</v>
          </cell>
          <cell r="F241">
            <v>3</v>
          </cell>
        </row>
        <row r="242">
          <cell r="E242" t="str">
            <v>J01F0</v>
          </cell>
          <cell r="F242">
            <v>1</v>
          </cell>
        </row>
        <row r="243">
          <cell r="E243" t="str">
            <v>J01G1</v>
          </cell>
          <cell r="F243">
            <v>2</v>
          </cell>
        </row>
        <row r="244">
          <cell r="E244" t="str">
            <v>J01G2</v>
          </cell>
          <cell r="F244">
            <v>3</v>
          </cell>
        </row>
        <row r="245">
          <cell r="E245" t="str">
            <v>J01H1</v>
          </cell>
          <cell r="F245">
            <v>3</v>
          </cell>
        </row>
        <row r="246">
          <cell r="E246" t="str">
            <v>J01K0</v>
          </cell>
          <cell r="F246">
            <v>1</v>
          </cell>
        </row>
        <row r="247">
          <cell r="E247" t="str">
            <v>J01M0</v>
          </cell>
          <cell r="F247">
            <v>3</v>
          </cell>
        </row>
        <row r="248">
          <cell r="E248" t="str">
            <v>J01P1</v>
          </cell>
          <cell r="F248">
            <v>3</v>
          </cell>
        </row>
        <row r="249">
          <cell r="E249" t="str">
            <v>J01P2</v>
          </cell>
          <cell r="F249">
            <v>2</v>
          </cell>
        </row>
        <row r="250">
          <cell r="E250" t="str">
            <v>J01X1</v>
          </cell>
          <cell r="F250">
            <v>2</v>
          </cell>
        </row>
        <row r="251">
          <cell r="E251" t="str">
            <v>J01X2</v>
          </cell>
          <cell r="F251">
            <v>3</v>
          </cell>
        </row>
        <row r="252">
          <cell r="E252" t="str">
            <v>J01X9</v>
          </cell>
          <cell r="F252">
            <v>3</v>
          </cell>
        </row>
        <row r="253">
          <cell r="E253" t="str">
            <v>J02A0</v>
          </cell>
          <cell r="F253">
            <v>1</v>
          </cell>
        </row>
        <row r="254">
          <cell r="E254" t="str">
            <v>J03A0</v>
          </cell>
          <cell r="F254">
            <v>3</v>
          </cell>
        </row>
        <row r="255">
          <cell r="E255" t="str">
            <v>J04A1</v>
          </cell>
          <cell r="F255">
            <v>3</v>
          </cell>
        </row>
        <row r="256">
          <cell r="E256" t="str">
            <v>J04B0</v>
          </cell>
          <cell r="F256">
            <v>3</v>
          </cell>
        </row>
        <row r="257">
          <cell r="E257" t="str">
            <v>J05B1</v>
          </cell>
          <cell r="F257">
            <v>3</v>
          </cell>
        </row>
        <row r="258">
          <cell r="E258" t="str">
            <v>J05B3</v>
          </cell>
          <cell r="F258">
            <v>1</v>
          </cell>
        </row>
        <row r="259">
          <cell r="E259" t="str">
            <v>J05B4</v>
          </cell>
          <cell r="F259">
            <v>3</v>
          </cell>
        </row>
        <row r="260">
          <cell r="E260" t="str">
            <v>J05C1</v>
          </cell>
          <cell r="F260">
            <v>3</v>
          </cell>
        </row>
        <row r="261">
          <cell r="E261" t="str">
            <v>J05C2</v>
          </cell>
          <cell r="F261">
            <v>3</v>
          </cell>
        </row>
        <row r="262">
          <cell r="E262" t="str">
            <v>J05C3</v>
          </cell>
          <cell r="F262">
            <v>3</v>
          </cell>
        </row>
        <row r="263">
          <cell r="E263" t="str">
            <v>J05C4</v>
          </cell>
          <cell r="F263">
            <v>3</v>
          </cell>
        </row>
        <row r="264">
          <cell r="E264" t="str">
            <v>J05C5</v>
          </cell>
          <cell r="F264">
            <v>3</v>
          </cell>
        </row>
        <row r="265">
          <cell r="E265" t="str">
            <v>J05C9</v>
          </cell>
          <cell r="F265">
            <v>3</v>
          </cell>
        </row>
        <row r="266">
          <cell r="E266" t="str">
            <v>J05D1</v>
          </cell>
          <cell r="F266">
            <v>3</v>
          </cell>
        </row>
        <row r="267">
          <cell r="E267" t="str">
            <v>J05D2</v>
          </cell>
          <cell r="F267">
            <v>3</v>
          </cell>
        </row>
        <row r="268">
          <cell r="E268" t="str">
            <v>J05D3</v>
          </cell>
          <cell r="F268">
            <v>3</v>
          </cell>
        </row>
        <row r="269">
          <cell r="E269" t="str">
            <v>J06A1</v>
          </cell>
          <cell r="F269">
            <v>3</v>
          </cell>
        </row>
        <row r="270">
          <cell r="E270" t="str">
            <v>J06C0</v>
          </cell>
          <cell r="F270">
            <v>3</v>
          </cell>
        </row>
        <row r="271">
          <cell r="E271" t="str">
            <v>J06E0</v>
          </cell>
          <cell r="F271">
            <v>3</v>
          </cell>
        </row>
        <row r="272">
          <cell r="E272" t="str">
            <v>J06G1</v>
          </cell>
          <cell r="F272">
            <v>3</v>
          </cell>
        </row>
        <row r="273">
          <cell r="E273" t="str">
            <v>J06H4</v>
          </cell>
          <cell r="F273">
            <v>3</v>
          </cell>
        </row>
        <row r="274">
          <cell r="E274" t="str">
            <v>J06H9</v>
          </cell>
          <cell r="F274">
            <v>3</v>
          </cell>
        </row>
        <row r="275">
          <cell r="E275" t="str">
            <v>J06J0</v>
          </cell>
          <cell r="F275">
            <v>3</v>
          </cell>
        </row>
        <row r="276">
          <cell r="E276" t="str">
            <v>J07A9</v>
          </cell>
          <cell r="F276">
            <v>3</v>
          </cell>
        </row>
        <row r="277">
          <cell r="E277" t="str">
            <v>J07B1</v>
          </cell>
          <cell r="F277">
            <v>3</v>
          </cell>
        </row>
        <row r="278">
          <cell r="E278" t="str">
            <v>J07B2</v>
          </cell>
          <cell r="F278">
            <v>3</v>
          </cell>
        </row>
        <row r="279">
          <cell r="E279" t="str">
            <v>J07D1</v>
          </cell>
          <cell r="F279">
            <v>3</v>
          </cell>
        </row>
        <row r="280">
          <cell r="E280" t="str">
            <v>J07D2</v>
          </cell>
          <cell r="F280">
            <v>3</v>
          </cell>
        </row>
        <row r="281">
          <cell r="E281" t="str">
            <v>J07D3</v>
          </cell>
          <cell r="F281">
            <v>3</v>
          </cell>
        </row>
        <row r="282">
          <cell r="E282" t="str">
            <v>J07D4</v>
          </cell>
          <cell r="F282">
            <v>3</v>
          </cell>
        </row>
        <row r="283">
          <cell r="E283" t="str">
            <v>J07D5</v>
          </cell>
          <cell r="F283">
            <v>3</v>
          </cell>
        </row>
        <row r="284">
          <cell r="E284" t="str">
            <v>J07D6</v>
          </cell>
          <cell r="F284">
            <v>3</v>
          </cell>
        </row>
        <row r="285">
          <cell r="E285" t="str">
            <v>J07E1</v>
          </cell>
          <cell r="F285">
            <v>3</v>
          </cell>
        </row>
        <row r="286">
          <cell r="E286" t="str">
            <v>J07E2</v>
          </cell>
          <cell r="F286">
            <v>3</v>
          </cell>
        </row>
        <row r="287">
          <cell r="E287" t="str">
            <v>J07E3</v>
          </cell>
          <cell r="F287">
            <v>3</v>
          </cell>
        </row>
        <row r="288">
          <cell r="E288" t="str">
            <v>J07E4</v>
          </cell>
          <cell r="F288">
            <v>3</v>
          </cell>
        </row>
        <row r="289">
          <cell r="E289" t="str">
            <v>J07E5</v>
          </cell>
          <cell r="F289">
            <v>3</v>
          </cell>
        </row>
        <row r="290">
          <cell r="E290" t="str">
            <v>J07E9</v>
          </cell>
          <cell r="F290">
            <v>3</v>
          </cell>
        </row>
        <row r="291">
          <cell r="E291" t="str">
            <v>J07X0</v>
          </cell>
          <cell r="F291">
            <v>3</v>
          </cell>
        </row>
        <row r="292">
          <cell r="E292" t="str">
            <v>J08B0</v>
          </cell>
          <cell r="F292">
            <v>2</v>
          </cell>
        </row>
        <row r="293">
          <cell r="E293" t="str">
            <v>K01A1</v>
          </cell>
          <cell r="F293">
            <v>3</v>
          </cell>
        </row>
        <row r="294">
          <cell r="E294" t="str">
            <v>K01A2</v>
          </cell>
          <cell r="F294">
            <v>3</v>
          </cell>
        </row>
        <row r="295">
          <cell r="E295" t="str">
            <v>K01A3</v>
          </cell>
          <cell r="F295">
            <v>3</v>
          </cell>
        </row>
        <row r="296">
          <cell r="E296" t="str">
            <v>K01A4</v>
          </cell>
          <cell r="F296">
            <v>3</v>
          </cell>
        </row>
        <row r="297">
          <cell r="E297" t="str">
            <v>K01A5</v>
          </cell>
          <cell r="F297">
            <v>3</v>
          </cell>
        </row>
        <row r="298">
          <cell r="E298" t="str">
            <v>K01A7</v>
          </cell>
          <cell r="F298">
            <v>2</v>
          </cell>
        </row>
        <row r="299">
          <cell r="E299" t="str">
            <v>K01A9</v>
          </cell>
          <cell r="F299">
            <v>3</v>
          </cell>
        </row>
        <row r="300">
          <cell r="E300" t="str">
            <v>K01B1</v>
          </cell>
          <cell r="F300">
            <v>1</v>
          </cell>
        </row>
        <row r="301">
          <cell r="E301" t="str">
            <v>K01B2</v>
          </cell>
          <cell r="F301">
            <v>2</v>
          </cell>
        </row>
        <row r="302">
          <cell r="E302" t="str">
            <v>K01B3</v>
          </cell>
          <cell r="F302">
            <v>2</v>
          </cell>
        </row>
        <row r="303">
          <cell r="E303" t="str">
            <v>K01B4</v>
          </cell>
          <cell r="F303">
            <v>2</v>
          </cell>
        </row>
        <row r="304">
          <cell r="E304" t="str">
            <v>K01C1</v>
          </cell>
          <cell r="F304">
            <v>3</v>
          </cell>
        </row>
        <row r="305">
          <cell r="E305" t="str">
            <v>K01D1</v>
          </cell>
          <cell r="F305">
            <v>3</v>
          </cell>
        </row>
        <row r="306">
          <cell r="E306" t="str">
            <v>K01D2</v>
          </cell>
          <cell r="F306">
            <v>3</v>
          </cell>
        </row>
        <row r="307">
          <cell r="E307" t="str">
            <v>K01E1</v>
          </cell>
          <cell r="F307">
            <v>3</v>
          </cell>
        </row>
        <row r="308">
          <cell r="E308" t="str">
            <v>K01E2</v>
          </cell>
          <cell r="F308">
            <v>3</v>
          </cell>
        </row>
        <row r="309">
          <cell r="E309" t="str">
            <v>K01E3</v>
          </cell>
          <cell r="F309">
            <v>3</v>
          </cell>
        </row>
        <row r="310">
          <cell r="E310" t="str">
            <v>K01E4</v>
          </cell>
          <cell r="F310">
            <v>3</v>
          </cell>
        </row>
        <row r="311">
          <cell r="E311" t="str">
            <v>K01E5</v>
          </cell>
          <cell r="F311">
            <v>3</v>
          </cell>
        </row>
        <row r="312">
          <cell r="E312" t="str">
            <v>K01E9</v>
          </cell>
          <cell r="F312">
            <v>3</v>
          </cell>
        </row>
        <row r="313">
          <cell r="E313" t="str">
            <v>K02B0</v>
          </cell>
          <cell r="F313">
            <v>3</v>
          </cell>
        </row>
        <row r="314">
          <cell r="E314" t="str">
            <v>K02C0</v>
          </cell>
          <cell r="F314">
            <v>3</v>
          </cell>
        </row>
        <row r="315">
          <cell r="E315" t="str">
            <v>K03B3</v>
          </cell>
          <cell r="F315">
            <v>3</v>
          </cell>
        </row>
        <row r="316">
          <cell r="E316" t="str">
            <v>K04A1</v>
          </cell>
          <cell r="F316">
            <v>3</v>
          </cell>
        </row>
        <row r="317">
          <cell r="E317" t="str">
            <v>K04B1</v>
          </cell>
          <cell r="F317">
            <v>3</v>
          </cell>
        </row>
        <row r="318">
          <cell r="E318" t="str">
            <v>K04C0</v>
          </cell>
          <cell r="F318">
            <v>3</v>
          </cell>
        </row>
        <row r="319">
          <cell r="E319" t="str">
            <v>K04D0</v>
          </cell>
          <cell r="F319">
            <v>3</v>
          </cell>
        </row>
        <row r="320">
          <cell r="E320" t="str">
            <v>K05A1</v>
          </cell>
          <cell r="F320">
            <v>3</v>
          </cell>
        </row>
        <row r="321">
          <cell r="E321" t="str">
            <v>K05A4</v>
          </cell>
          <cell r="F321">
            <v>3</v>
          </cell>
        </row>
        <row r="322">
          <cell r="E322" t="str">
            <v>K05A9</v>
          </cell>
          <cell r="F322">
            <v>3</v>
          </cell>
        </row>
        <row r="323">
          <cell r="E323" t="str">
            <v>K06A0</v>
          </cell>
          <cell r="F323">
            <v>3</v>
          </cell>
        </row>
        <row r="324">
          <cell r="E324" t="str">
            <v>K06B0</v>
          </cell>
          <cell r="F324">
            <v>3</v>
          </cell>
        </row>
        <row r="325">
          <cell r="E325" t="str">
            <v>K06C0</v>
          </cell>
          <cell r="F325">
            <v>3</v>
          </cell>
        </row>
        <row r="326">
          <cell r="E326" t="str">
            <v>L01A0</v>
          </cell>
          <cell r="F326">
            <v>3</v>
          </cell>
        </row>
        <row r="327">
          <cell r="E327" t="str">
            <v>L01B0</v>
          </cell>
          <cell r="F327">
            <v>1</v>
          </cell>
        </row>
        <row r="328">
          <cell r="E328" t="str">
            <v>L01C1</v>
          </cell>
          <cell r="F328">
            <v>3</v>
          </cell>
        </row>
        <row r="329">
          <cell r="E329" t="str">
            <v>L01C2</v>
          </cell>
          <cell r="F329">
            <v>1</v>
          </cell>
        </row>
        <row r="330">
          <cell r="E330" t="str">
            <v>L01C3</v>
          </cell>
          <cell r="F330">
            <v>3</v>
          </cell>
        </row>
        <row r="331">
          <cell r="E331" t="str">
            <v>L01C4</v>
          </cell>
          <cell r="F331">
            <v>3</v>
          </cell>
        </row>
        <row r="332">
          <cell r="E332" t="str">
            <v>L01D0</v>
          </cell>
          <cell r="F332">
            <v>3</v>
          </cell>
        </row>
        <row r="333">
          <cell r="E333" t="str">
            <v>L01F0</v>
          </cell>
          <cell r="F333">
            <v>2</v>
          </cell>
        </row>
        <row r="334">
          <cell r="E334" t="str">
            <v>L01J0</v>
          </cell>
          <cell r="F334">
            <v>3</v>
          </cell>
        </row>
        <row r="335">
          <cell r="E335" t="str">
            <v>L01X1</v>
          </cell>
          <cell r="F335">
            <v>3</v>
          </cell>
        </row>
        <row r="336">
          <cell r="E336" t="str">
            <v>L01X8</v>
          </cell>
          <cell r="F336">
            <v>3</v>
          </cell>
        </row>
        <row r="337">
          <cell r="E337" t="str">
            <v>L01X9</v>
          </cell>
          <cell r="F337">
            <v>2</v>
          </cell>
        </row>
        <row r="338">
          <cell r="E338" t="str">
            <v>L02A1</v>
          </cell>
          <cell r="F338">
            <v>3</v>
          </cell>
        </row>
        <row r="339">
          <cell r="E339" t="str">
            <v>L02A2</v>
          </cell>
          <cell r="F339">
            <v>3</v>
          </cell>
        </row>
        <row r="340">
          <cell r="E340" t="str">
            <v>L02A3</v>
          </cell>
          <cell r="F340">
            <v>3</v>
          </cell>
        </row>
        <row r="341">
          <cell r="E341" t="str">
            <v>L02B1</v>
          </cell>
          <cell r="F341">
            <v>3</v>
          </cell>
        </row>
        <row r="342">
          <cell r="E342" t="str">
            <v>L02B2</v>
          </cell>
          <cell r="F342">
            <v>3</v>
          </cell>
        </row>
        <row r="343">
          <cell r="E343" t="str">
            <v>L02B3</v>
          </cell>
          <cell r="F343">
            <v>2</v>
          </cell>
        </row>
        <row r="344">
          <cell r="E344" t="str">
            <v>L02B9</v>
          </cell>
          <cell r="F344">
            <v>3</v>
          </cell>
        </row>
        <row r="345">
          <cell r="E345" t="str">
            <v>L03A1</v>
          </cell>
          <cell r="F345">
            <v>3</v>
          </cell>
        </row>
        <row r="346">
          <cell r="E346" t="str">
            <v>L03A9</v>
          </cell>
          <cell r="F346">
            <v>3</v>
          </cell>
        </row>
        <row r="347">
          <cell r="E347" t="str">
            <v>L03B1</v>
          </cell>
          <cell r="F347">
            <v>3</v>
          </cell>
        </row>
        <row r="348">
          <cell r="E348" t="str">
            <v>L04B0</v>
          </cell>
          <cell r="F348">
            <v>3</v>
          </cell>
        </row>
        <row r="349">
          <cell r="E349" t="str">
            <v>L04C0</v>
          </cell>
          <cell r="F349">
            <v>3</v>
          </cell>
        </row>
        <row r="350">
          <cell r="E350" t="str">
            <v>L04X0</v>
          </cell>
          <cell r="F350">
            <v>3</v>
          </cell>
        </row>
        <row r="351">
          <cell r="E351" t="str">
            <v xml:space="preserve">L1G1 </v>
          </cell>
          <cell r="F351">
            <v>3</v>
          </cell>
        </row>
        <row r="352">
          <cell r="E352" t="str">
            <v xml:space="preserve">L1G2 </v>
          </cell>
          <cell r="F352">
            <v>3</v>
          </cell>
        </row>
        <row r="353">
          <cell r="E353" t="str">
            <v xml:space="preserve">L1G3 </v>
          </cell>
          <cell r="F353">
            <v>3</v>
          </cell>
        </row>
        <row r="354">
          <cell r="E354" t="str">
            <v xml:space="preserve">L1G4 </v>
          </cell>
          <cell r="F354">
            <v>3</v>
          </cell>
        </row>
        <row r="355">
          <cell r="E355" t="str">
            <v xml:space="preserve">L1G5 </v>
          </cell>
          <cell r="F355">
            <v>3</v>
          </cell>
        </row>
        <row r="356">
          <cell r="E356" t="str">
            <v xml:space="preserve">L1G5 </v>
          </cell>
          <cell r="F356">
            <v>3</v>
          </cell>
        </row>
        <row r="357">
          <cell r="E357" t="str">
            <v xml:space="preserve">L1G9 </v>
          </cell>
          <cell r="F357">
            <v>3</v>
          </cell>
        </row>
        <row r="358">
          <cell r="E358" t="str">
            <v xml:space="preserve">L1H1 </v>
          </cell>
          <cell r="F358">
            <v>2</v>
          </cell>
        </row>
        <row r="359">
          <cell r="E359" t="str">
            <v xml:space="preserve">L1H2 </v>
          </cell>
          <cell r="F359">
            <v>3</v>
          </cell>
        </row>
        <row r="360">
          <cell r="E360" t="str">
            <v xml:space="preserve">L1H3 </v>
          </cell>
          <cell r="F360">
            <v>3</v>
          </cell>
        </row>
        <row r="361">
          <cell r="E361" t="str">
            <v xml:space="preserve">L1H4 </v>
          </cell>
          <cell r="F361">
            <v>3</v>
          </cell>
        </row>
        <row r="362">
          <cell r="E362" t="str">
            <v xml:space="preserve">L1H5 </v>
          </cell>
          <cell r="F362">
            <v>3</v>
          </cell>
        </row>
        <row r="363">
          <cell r="E363" t="str">
            <v xml:space="preserve">L1H9 </v>
          </cell>
          <cell r="F363">
            <v>2</v>
          </cell>
        </row>
        <row r="364">
          <cell r="E364" t="str">
            <v xml:space="preserve">L1X2 </v>
          </cell>
          <cell r="F364">
            <v>3</v>
          </cell>
        </row>
        <row r="365">
          <cell r="E365" t="str">
            <v xml:space="preserve">L1X4 </v>
          </cell>
          <cell r="F365">
            <v>3</v>
          </cell>
        </row>
        <row r="366">
          <cell r="E366" t="str">
            <v>M01A1</v>
          </cell>
          <cell r="F366">
            <v>1</v>
          </cell>
        </row>
        <row r="367">
          <cell r="E367" t="str">
            <v>M01A2</v>
          </cell>
          <cell r="F367">
            <v>3</v>
          </cell>
        </row>
        <row r="368">
          <cell r="E368" t="str">
            <v>M01A3</v>
          </cell>
          <cell r="F368">
            <v>3</v>
          </cell>
        </row>
        <row r="369">
          <cell r="E369" t="str">
            <v>M01B0</v>
          </cell>
          <cell r="F369">
            <v>3</v>
          </cell>
        </row>
        <row r="370">
          <cell r="E370" t="str">
            <v>M01C0</v>
          </cell>
          <cell r="F370">
            <v>3</v>
          </cell>
        </row>
        <row r="371">
          <cell r="E371" t="str">
            <v>M02A0</v>
          </cell>
          <cell r="F371">
            <v>2</v>
          </cell>
        </row>
        <row r="372">
          <cell r="E372" t="str">
            <v>M03A0</v>
          </cell>
          <cell r="F372">
            <v>3</v>
          </cell>
        </row>
        <row r="373">
          <cell r="E373" t="str">
            <v>M03B0</v>
          </cell>
          <cell r="F373">
            <v>3</v>
          </cell>
        </row>
        <row r="374">
          <cell r="E374" t="str">
            <v>M04A0</v>
          </cell>
          <cell r="F374">
            <v>2</v>
          </cell>
        </row>
        <row r="375">
          <cell r="E375" t="str">
            <v>M05B3</v>
          </cell>
          <cell r="F375">
            <v>2</v>
          </cell>
        </row>
        <row r="376">
          <cell r="E376" t="str">
            <v>M05B4</v>
          </cell>
          <cell r="F376">
            <v>3</v>
          </cell>
        </row>
        <row r="377">
          <cell r="E377" t="str">
            <v>M05B9</v>
          </cell>
          <cell r="F377">
            <v>3</v>
          </cell>
        </row>
        <row r="378">
          <cell r="E378" t="str">
            <v>M05X0</v>
          </cell>
          <cell r="F378">
            <v>3</v>
          </cell>
        </row>
        <row r="379">
          <cell r="E379" t="str">
            <v>N01A1</v>
          </cell>
          <cell r="F379">
            <v>3</v>
          </cell>
        </row>
        <row r="380">
          <cell r="E380" t="str">
            <v>N01A2</v>
          </cell>
          <cell r="F380">
            <v>2</v>
          </cell>
        </row>
        <row r="381">
          <cell r="E381" t="str">
            <v>N01B1</v>
          </cell>
          <cell r="F381">
            <v>3</v>
          </cell>
        </row>
        <row r="382">
          <cell r="E382" t="str">
            <v>N01B2</v>
          </cell>
          <cell r="F382">
            <v>3</v>
          </cell>
        </row>
        <row r="383">
          <cell r="E383" t="str">
            <v>N01B3</v>
          </cell>
          <cell r="F383">
            <v>3</v>
          </cell>
        </row>
        <row r="384">
          <cell r="E384" t="str">
            <v>N02A0</v>
          </cell>
          <cell r="F384">
            <v>1</v>
          </cell>
        </row>
        <row r="385">
          <cell r="E385" t="str">
            <v>N02B1</v>
          </cell>
          <cell r="F385">
            <v>3</v>
          </cell>
        </row>
        <row r="386">
          <cell r="E386" t="str">
            <v>N02B2</v>
          </cell>
          <cell r="F386">
            <v>1</v>
          </cell>
        </row>
        <row r="387">
          <cell r="E387" t="str">
            <v>N02C1</v>
          </cell>
          <cell r="F387">
            <v>3</v>
          </cell>
        </row>
        <row r="388">
          <cell r="E388" t="str">
            <v>N02C9</v>
          </cell>
          <cell r="F388">
            <v>3</v>
          </cell>
        </row>
        <row r="389">
          <cell r="E389" t="str">
            <v>N03A0</v>
          </cell>
          <cell r="F389">
            <v>1</v>
          </cell>
        </row>
        <row r="390">
          <cell r="E390" t="str">
            <v>N04A0</v>
          </cell>
          <cell r="F390">
            <v>3</v>
          </cell>
        </row>
        <row r="391">
          <cell r="E391" t="str">
            <v>N05A1</v>
          </cell>
          <cell r="F391">
            <v>1</v>
          </cell>
        </row>
        <row r="392">
          <cell r="E392" t="str">
            <v>N05A9</v>
          </cell>
          <cell r="F392">
            <v>3</v>
          </cell>
        </row>
        <row r="393">
          <cell r="E393" t="str">
            <v>N05B1</v>
          </cell>
          <cell r="F393">
            <v>3</v>
          </cell>
        </row>
        <row r="394">
          <cell r="E394" t="str">
            <v>N05C0</v>
          </cell>
          <cell r="F394">
            <v>1</v>
          </cell>
        </row>
        <row r="395">
          <cell r="E395" t="str">
            <v>N06A3</v>
          </cell>
          <cell r="F395">
            <v>3</v>
          </cell>
        </row>
        <row r="396">
          <cell r="E396" t="str">
            <v>N06A4</v>
          </cell>
          <cell r="F396">
            <v>1</v>
          </cell>
        </row>
        <row r="397">
          <cell r="E397" t="str">
            <v>N06A5</v>
          </cell>
          <cell r="F397">
            <v>1</v>
          </cell>
        </row>
        <row r="398">
          <cell r="E398" t="str">
            <v>N06A9</v>
          </cell>
          <cell r="F398">
            <v>1</v>
          </cell>
        </row>
        <row r="399">
          <cell r="E399" t="str">
            <v>N06B0</v>
          </cell>
          <cell r="F399">
            <v>3</v>
          </cell>
        </row>
        <row r="400">
          <cell r="E400" t="str">
            <v>N06C0</v>
          </cell>
          <cell r="F400">
            <v>3</v>
          </cell>
        </row>
        <row r="401">
          <cell r="E401" t="str">
            <v>N06D0</v>
          </cell>
          <cell r="F401">
            <v>3</v>
          </cell>
        </row>
        <row r="402">
          <cell r="E402" t="str">
            <v>N06E0</v>
          </cell>
          <cell r="F402">
            <v>3</v>
          </cell>
        </row>
        <row r="403">
          <cell r="E403" t="str">
            <v>N07A0</v>
          </cell>
          <cell r="F403">
            <v>2</v>
          </cell>
        </row>
        <row r="404">
          <cell r="E404" t="str">
            <v>N07B0</v>
          </cell>
          <cell r="F404">
            <v>3</v>
          </cell>
        </row>
        <row r="405">
          <cell r="E405" t="str">
            <v>N07C0</v>
          </cell>
          <cell r="F405">
            <v>3</v>
          </cell>
        </row>
        <row r="406">
          <cell r="E406" t="str">
            <v>N07D1</v>
          </cell>
          <cell r="F406">
            <v>2</v>
          </cell>
        </row>
        <row r="407">
          <cell r="E407" t="str">
            <v>N07D9</v>
          </cell>
          <cell r="F407">
            <v>2</v>
          </cell>
        </row>
        <row r="408">
          <cell r="E408" t="str">
            <v>N07E0</v>
          </cell>
          <cell r="F408">
            <v>3</v>
          </cell>
        </row>
        <row r="409">
          <cell r="E409" t="str">
            <v>N07F0</v>
          </cell>
          <cell r="F409">
            <v>3</v>
          </cell>
        </row>
        <row r="410">
          <cell r="E410" t="str">
            <v>N07X0</v>
          </cell>
          <cell r="F410">
            <v>3</v>
          </cell>
        </row>
        <row r="411">
          <cell r="E411" t="str">
            <v>P01A0</v>
          </cell>
          <cell r="F411">
            <v>3</v>
          </cell>
        </row>
        <row r="412">
          <cell r="E412" t="str">
            <v>P01B0</v>
          </cell>
          <cell r="F412">
            <v>1</v>
          </cell>
        </row>
        <row r="413">
          <cell r="E413" t="str">
            <v>P01D1</v>
          </cell>
          <cell r="F413">
            <v>3</v>
          </cell>
        </row>
        <row r="414">
          <cell r="E414" t="str">
            <v>P01G0</v>
          </cell>
          <cell r="F414">
            <v>3</v>
          </cell>
        </row>
        <row r="415">
          <cell r="E415" t="str">
            <v>P03A0</v>
          </cell>
          <cell r="F415">
            <v>2</v>
          </cell>
        </row>
        <row r="416">
          <cell r="E416" t="str">
            <v>R01A1</v>
          </cell>
          <cell r="F416">
            <v>2</v>
          </cell>
        </row>
        <row r="417">
          <cell r="E417" t="str">
            <v>R01A3</v>
          </cell>
          <cell r="F417">
            <v>3</v>
          </cell>
        </row>
        <row r="418">
          <cell r="E418" t="str">
            <v>R01A4</v>
          </cell>
          <cell r="F418">
            <v>3</v>
          </cell>
        </row>
        <row r="419">
          <cell r="E419" t="str">
            <v>R01A6</v>
          </cell>
          <cell r="F419">
            <v>3</v>
          </cell>
        </row>
        <row r="420">
          <cell r="E420" t="str">
            <v>R01A7</v>
          </cell>
          <cell r="F420">
            <v>3</v>
          </cell>
        </row>
        <row r="421">
          <cell r="E421" t="str">
            <v>R01A9</v>
          </cell>
          <cell r="F421">
            <v>3</v>
          </cell>
        </row>
        <row r="422">
          <cell r="E422" t="str">
            <v>R01B0</v>
          </cell>
          <cell r="F422">
            <v>3</v>
          </cell>
        </row>
        <row r="423">
          <cell r="E423" t="str">
            <v>R02A0</v>
          </cell>
          <cell r="F423">
            <v>2</v>
          </cell>
        </row>
        <row r="424">
          <cell r="E424" t="str">
            <v>R03A2</v>
          </cell>
          <cell r="F424">
            <v>2</v>
          </cell>
        </row>
        <row r="425">
          <cell r="E425" t="str">
            <v>R03A3</v>
          </cell>
          <cell r="F425">
            <v>3</v>
          </cell>
        </row>
        <row r="426">
          <cell r="E426" t="str">
            <v>R03A4</v>
          </cell>
          <cell r="F426">
            <v>3</v>
          </cell>
        </row>
        <row r="427">
          <cell r="E427" t="str">
            <v>R03B2</v>
          </cell>
          <cell r="F427">
            <v>3</v>
          </cell>
        </row>
        <row r="428">
          <cell r="E428" t="str">
            <v>R03C1</v>
          </cell>
          <cell r="F428">
            <v>3</v>
          </cell>
        </row>
        <row r="429">
          <cell r="E429" t="str">
            <v>R03C2</v>
          </cell>
          <cell r="F429">
            <v>3</v>
          </cell>
        </row>
        <row r="430">
          <cell r="E430" t="str">
            <v>R03D1</v>
          </cell>
          <cell r="F430">
            <v>3</v>
          </cell>
        </row>
        <row r="431">
          <cell r="E431" t="str">
            <v>R03F1</v>
          </cell>
          <cell r="F431">
            <v>3</v>
          </cell>
        </row>
        <row r="432">
          <cell r="E432" t="str">
            <v>R03H2</v>
          </cell>
          <cell r="F432">
            <v>3</v>
          </cell>
        </row>
        <row r="433">
          <cell r="E433" t="str">
            <v>R03J2</v>
          </cell>
          <cell r="F433">
            <v>3</v>
          </cell>
        </row>
        <row r="434">
          <cell r="E434" t="str">
            <v>R03J2</v>
          </cell>
          <cell r="F434">
            <v>3</v>
          </cell>
        </row>
        <row r="435">
          <cell r="E435" t="str">
            <v>R03K1</v>
          </cell>
          <cell r="F435">
            <v>3</v>
          </cell>
        </row>
        <row r="436">
          <cell r="E436" t="str">
            <v>R03K2</v>
          </cell>
          <cell r="F436">
            <v>3</v>
          </cell>
        </row>
        <row r="437">
          <cell r="E437" t="str">
            <v>R03L1</v>
          </cell>
          <cell r="F437">
            <v>3</v>
          </cell>
        </row>
        <row r="438">
          <cell r="E438" t="str">
            <v>R03L2</v>
          </cell>
          <cell r="F438">
            <v>3</v>
          </cell>
        </row>
        <row r="439">
          <cell r="E439" t="str">
            <v>R03M0</v>
          </cell>
          <cell r="F439">
            <v>3</v>
          </cell>
        </row>
        <row r="440">
          <cell r="E440" t="str">
            <v>R03X2</v>
          </cell>
          <cell r="F440">
            <v>3</v>
          </cell>
        </row>
        <row r="441">
          <cell r="E441" t="str">
            <v>R04A0</v>
          </cell>
          <cell r="F441">
            <v>3</v>
          </cell>
        </row>
        <row r="442">
          <cell r="E442" t="str">
            <v>R05A0</v>
          </cell>
          <cell r="F442">
            <v>3</v>
          </cell>
        </row>
        <row r="443">
          <cell r="E443" t="str">
            <v>R05C0</v>
          </cell>
          <cell r="F443">
            <v>2</v>
          </cell>
        </row>
        <row r="444">
          <cell r="E444" t="str">
            <v>R05D1</v>
          </cell>
          <cell r="F444">
            <v>2</v>
          </cell>
        </row>
        <row r="445">
          <cell r="E445" t="str">
            <v>R05D2</v>
          </cell>
          <cell r="F445">
            <v>3</v>
          </cell>
        </row>
        <row r="446">
          <cell r="E446" t="str">
            <v>R06A0</v>
          </cell>
          <cell r="F446">
            <v>1</v>
          </cell>
        </row>
        <row r="447">
          <cell r="E447" t="str">
            <v>R07C0</v>
          </cell>
          <cell r="F447">
            <v>3</v>
          </cell>
        </row>
        <row r="448">
          <cell r="E448" t="str">
            <v>S01A0</v>
          </cell>
          <cell r="F448">
            <v>3</v>
          </cell>
        </row>
        <row r="449">
          <cell r="E449" t="str">
            <v>S01B0</v>
          </cell>
          <cell r="F449">
            <v>3</v>
          </cell>
        </row>
        <row r="450">
          <cell r="E450" t="str">
            <v>S01C1</v>
          </cell>
          <cell r="F450">
            <v>3</v>
          </cell>
        </row>
        <row r="451">
          <cell r="E451" t="str">
            <v>S01D0</v>
          </cell>
          <cell r="F451">
            <v>3</v>
          </cell>
        </row>
        <row r="452">
          <cell r="E452" t="str">
            <v>S01E1</v>
          </cell>
          <cell r="F452">
            <v>3</v>
          </cell>
        </row>
        <row r="453">
          <cell r="E453" t="str">
            <v>S01E2</v>
          </cell>
          <cell r="F453">
            <v>2</v>
          </cell>
        </row>
        <row r="454">
          <cell r="E454" t="str">
            <v>S01F0</v>
          </cell>
          <cell r="F454">
            <v>3</v>
          </cell>
        </row>
        <row r="455">
          <cell r="E455" t="str">
            <v>S01G1</v>
          </cell>
          <cell r="F455">
            <v>3</v>
          </cell>
        </row>
        <row r="456">
          <cell r="E456" t="str">
            <v>S01G2</v>
          </cell>
          <cell r="F456">
            <v>3</v>
          </cell>
        </row>
        <row r="457">
          <cell r="E457" t="str">
            <v>S01G3</v>
          </cell>
          <cell r="F457">
            <v>3</v>
          </cell>
        </row>
        <row r="458">
          <cell r="E458" t="str">
            <v>S01G5</v>
          </cell>
          <cell r="F458">
            <v>3</v>
          </cell>
        </row>
        <row r="459">
          <cell r="E459" t="str">
            <v>S01G6</v>
          </cell>
          <cell r="F459">
            <v>3</v>
          </cell>
        </row>
        <row r="460">
          <cell r="E460" t="str">
            <v>S01G9</v>
          </cell>
          <cell r="F460">
            <v>3</v>
          </cell>
        </row>
        <row r="461">
          <cell r="E461" t="str">
            <v>S01H0</v>
          </cell>
          <cell r="F461">
            <v>3</v>
          </cell>
        </row>
        <row r="462">
          <cell r="E462" t="str">
            <v>S01K1</v>
          </cell>
          <cell r="F462">
            <v>2</v>
          </cell>
        </row>
        <row r="463">
          <cell r="E463" t="str">
            <v>S01K9</v>
          </cell>
          <cell r="F463">
            <v>3</v>
          </cell>
        </row>
        <row r="464">
          <cell r="E464" t="str">
            <v>S01M0</v>
          </cell>
          <cell r="F464">
            <v>3</v>
          </cell>
        </row>
        <row r="465">
          <cell r="E465" t="str">
            <v>S01N2</v>
          </cell>
          <cell r="F465">
            <v>3</v>
          </cell>
        </row>
        <row r="466">
          <cell r="E466" t="str">
            <v>S01P0</v>
          </cell>
          <cell r="F466">
            <v>3</v>
          </cell>
        </row>
        <row r="467">
          <cell r="E467" t="str">
            <v>S01R0</v>
          </cell>
          <cell r="F467">
            <v>2</v>
          </cell>
        </row>
        <row r="468">
          <cell r="E468" t="str">
            <v>S01S9</v>
          </cell>
          <cell r="F468">
            <v>3</v>
          </cell>
        </row>
        <row r="469">
          <cell r="E469" t="str">
            <v>S01X2</v>
          </cell>
          <cell r="F469">
            <v>3</v>
          </cell>
        </row>
        <row r="470">
          <cell r="E470" t="str">
            <v>S02A0</v>
          </cell>
          <cell r="F470">
            <v>3</v>
          </cell>
        </row>
        <row r="471">
          <cell r="E471" t="str">
            <v>S02C0</v>
          </cell>
          <cell r="F471">
            <v>3</v>
          </cell>
        </row>
        <row r="472">
          <cell r="E472" t="str">
            <v>S02D1</v>
          </cell>
          <cell r="F472">
            <v>3</v>
          </cell>
        </row>
        <row r="473">
          <cell r="E473" t="str">
            <v>S03C0</v>
          </cell>
          <cell r="F473">
            <v>3</v>
          </cell>
        </row>
        <row r="474">
          <cell r="E474" t="str">
            <v>T01A0</v>
          </cell>
          <cell r="F474">
            <v>3</v>
          </cell>
        </row>
        <row r="475">
          <cell r="E475" t="str">
            <v>T01B0</v>
          </cell>
          <cell r="F475">
            <v>3</v>
          </cell>
        </row>
        <row r="476">
          <cell r="E476" t="str">
            <v>T01C0</v>
          </cell>
          <cell r="F476">
            <v>3</v>
          </cell>
        </row>
        <row r="477">
          <cell r="E477" t="str">
            <v>T01E0</v>
          </cell>
          <cell r="F477">
            <v>3</v>
          </cell>
        </row>
        <row r="478">
          <cell r="E478" t="str">
            <v>T01F0</v>
          </cell>
          <cell r="F478">
            <v>3</v>
          </cell>
        </row>
        <row r="479">
          <cell r="E479" t="str">
            <v>T01G0</v>
          </cell>
          <cell r="F479">
            <v>3</v>
          </cell>
        </row>
        <row r="480">
          <cell r="E480" t="str">
            <v>T02X9</v>
          </cell>
          <cell r="F480">
            <v>3</v>
          </cell>
        </row>
        <row r="481">
          <cell r="E481" t="str">
            <v>V03C0</v>
          </cell>
          <cell r="F481">
            <v>3</v>
          </cell>
        </row>
        <row r="482">
          <cell r="E482" t="str">
            <v>V03D0</v>
          </cell>
          <cell r="F482">
            <v>3</v>
          </cell>
        </row>
        <row r="483">
          <cell r="E483" t="str">
            <v>V03E0</v>
          </cell>
          <cell r="F483">
            <v>3</v>
          </cell>
        </row>
        <row r="484">
          <cell r="E484" t="str">
            <v>V03F0</v>
          </cell>
          <cell r="F484">
            <v>3</v>
          </cell>
        </row>
        <row r="485">
          <cell r="E485" t="str">
            <v>V03G1</v>
          </cell>
          <cell r="F485">
            <v>3</v>
          </cell>
        </row>
        <row r="486">
          <cell r="E486" t="str">
            <v>V03G2</v>
          </cell>
          <cell r="F486">
            <v>3</v>
          </cell>
        </row>
        <row r="487">
          <cell r="E487" t="str">
            <v>V07A0</v>
          </cell>
          <cell r="F487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0"/>
  <sheetViews>
    <sheetView showGridLines="0" zoomScale="90" zoomScaleNormal="90" zoomScaleSheetLayoutView="100" workbookViewId="0">
      <pane xSplit="6" ySplit="3" topLeftCell="K4" activePane="bottomRight" state="frozen"/>
      <selection activeCell="B1" sqref="B1:AA1048576"/>
      <selection pane="topRight" activeCell="B1" sqref="B1:AA1048576"/>
      <selection pane="bottomLeft" activeCell="B1" sqref="B1:AA1048576"/>
      <selection pane="bottomRight" activeCell="D12" sqref="D12"/>
    </sheetView>
  </sheetViews>
  <sheetFormatPr defaultRowHeight="12.75" outlineLevelCol="1" x14ac:dyDescent="0.2"/>
  <cols>
    <col min="1" max="1" width="1.5703125" style="1" customWidth="1"/>
    <col min="2" max="2" width="19.85546875" style="84" bestFit="1" customWidth="1"/>
    <col min="3" max="3" width="16.5703125" style="84" customWidth="1" outlineLevel="1"/>
    <col min="4" max="4" width="36.140625" style="84" bestFit="1" customWidth="1"/>
    <col min="5" max="5" width="23" style="84" customWidth="1" outlineLevel="1"/>
    <col min="6" max="6" width="39.140625" style="84" customWidth="1" outlineLevel="1"/>
    <col min="7" max="7" width="33.42578125" style="84" bestFit="1" customWidth="1"/>
    <col min="8" max="8" width="14.5703125" style="84" customWidth="1"/>
    <col min="9" max="9" width="16.140625" style="84" customWidth="1"/>
    <col min="10" max="10" width="7.28515625" style="84" customWidth="1" outlineLevel="1"/>
    <col min="11" max="11" width="5" style="84" bestFit="1" customWidth="1"/>
    <col min="12" max="21" width="10" style="84" customWidth="1"/>
    <col min="22" max="23" width="10" style="84" hidden="1" customWidth="1"/>
    <col min="24" max="27" width="10" style="84" customWidth="1"/>
    <col min="28" max="16384" width="9.140625" style="1"/>
  </cols>
  <sheetData>
    <row r="1" spans="1:34" ht="4.5" customHeight="1" thickBot="1" x14ac:dyDescent="0.25">
      <c r="B1" s="135"/>
      <c r="C1" s="135"/>
      <c r="D1" s="81"/>
      <c r="E1" s="136"/>
      <c r="F1" s="83"/>
    </row>
    <row r="2" spans="1:34" ht="51.75" thickTop="1" thickBot="1" x14ac:dyDescent="0.25">
      <c r="A2" s="3"/>
      <c r="B2" s="86"/>
      <c r="C2" s="86"/>
      <c r="D2" s="87" t="s">
        <v>132</v>
      </c>
      <c r="E2" s="88"/>
      <c r="F2" s="87"/>
      <c r="G2" s="89" t="s">
        <v>392</v>
      </c>
      <c r="H2" s="88"/>
      <c r="I2" s="88"/>
      <c r="J2" s="88"/>
      <c r="K2" s="88"/>
      <c r="L2" s="90"/>
      <c r="M2" s="88"/>
      <c r="N2" s="90"/>
      <c r="O2" s="88"/>
      <c r="P2" s="90"/>
      <c r="Q2" s="88"/>
      <c r="R2" s="90"/>
      <c r="S2" s="88"/>
      <c r="T2" s="90"/>
      <c r="U2" s="88"/>
      <c r="V2" s="87"/>
      <c r="W2" s="90"/>
      <c r="X2" s="90"/>
      <c r="Y2" s="90"/>
      <c r="Z2" s="90"/>
      <c r="AA2" s="90"/>
    </row>
    <row r="3" spans="1:34" s="3" customFormat="1" ht="14.25" thickTop="1" thickBot="1" x14ac:dyDescent="0.25">
      <c r="B3" s="91" t="s">
        <v>0</v>
      </c>
      <c r="C3" s="91" t="s">
        <v>102</v>
      </c>
      <c r="D3" s="93" t="s">
        <v>1</v>
      </c>
      <c r="E3" s="93" t="s">
        <v>33</v>
      </c>
      <c r="F3" s="91" t="s">
        <v>42</v>
      </c>
      <c r="G3" s="91" t="s">
        <v>2</v>
      </c>
      <c r="H3" s="91" t="s">
        <v>31</v>
      </c>
      <c r="I3" s="95" t="s">
        <v>3</v>
      </c>
      <c r="J3" s="137" t="s">
        <v>138</v>
      </c>
      <c r="K3" s="95" t="s">
        <v>4</v>
      </c>
      <c r="L3" s="97" t="s">
        <v>92</v>
      </c>
      <c r="M3" s="98" t="s">
        <v>93</v>
      </c>
      <c r="N3" s="97" t="s">
        <v>36</v>
      </c>
      <c r="O3" s="98" t="s">
        <v>5</v>
      </c>
      <c r="P3" s="97" t="s">
        <v>35</v>
      </c>
      <c r="Q3" s="98" t="s">
        <v>6</v>
      </c>
      <c r="R3" s="97" t="s">
        <v>193</v>
      </c>
      <c r="S3" s="98" t="s">
        <v>194</v>
      </c>
      <c r="T3" s="97" t="s">
        <v>34</v>
      </c>
      <c r="U3" s="98" t="s">
        <v>7</v>
      </c>
      <c r="V3" s="97" t="s">
        <v>449</v>
      </c>
      <c r="W3" s="98" t="s">
        <v>450</v>
      </c>
      <c r="X3" s="97" t="s">
        <v>195</v>
      </c>
      <c r="Y3" s="98" t="s">
        <v>196</v>
      </c>
      <c r="Z3" s="97" t="s">
        <v>393</v>
      </c>
      <c r="AA3" s="98" t="s">
        <v>394</v>
      </c>
      <c r="AC3" s="54" t="s">
        <v>208</v>
      </c>
      <c r="AD3" s="54" t="s">
        <v>207</v>
      </c>
    </row>
    <row r="4" spans="1:34" ht="26.25" thickTop="1" x14ac:dyDescent="0.25">
      <c r="A4" s="14"/>
      <c r="B4" s="113" t="s">
        <v>18</v>
      </c>
      <c r="C4" s="138">
        <v>521903501151111</v>
      </c>
      <c r="D4" s="101" t="s">
        <v>119</v>
      </c>
      <c r="E4" s="114" t="s">
        <v>45</v>
      </c>
      <c r="F4" s="116" t="s">
        <v>43</v>
      </c>
      <c r="G4" s="116" t="s">
        <v>68</v>
      </c>
      <c r="H4" s="139">
        <v>7897473202047</v>
      </c>
      <c r="I4" s="128" t="s">
        <v>19</v>
      </c>
      <c r="J4" s="128" t="s">
        <v>149</v>
      </c>
      <c r="K4" s="118" t="s">
        <v>11</v>
      </c>
      <c r="L4" s="129">
        <v>27.378310232855998</v>
      </c>
      <c r="M4" s="130">
        <v>0</v>
      </c>
      <c r="N4" s="129">
        <v>31.111205999999996</v>
      </c>
      <c r="O4" s="130">
        <v>0</v>
      </c>
      <c r="P4" s="129">
        <v>32.986300920899993</v>
      </c>
      <c r="Q4" s="140">
        <v>0</v>
      </c>
      <c r="R4" s="129">
        <v>33.188670865199995</v>
      </c>
      <c r="S4" s="140">
        <v>0</v>
      </c>
      <c r="T4" s="129">
        <v>33.396032999999996</v>
      </c>
      <c r="U4" s="140">
        <v>0</v>
      </c>
      <c r="V4" s="129">
        <v>31.308749999999996</v>
      </c>
      <c r="W4" s="140">
        <v>0</v>
      </c>
      <c r="X4" s="129">
        <v>34.230672999999996</v>
      </c>
      <c r="Y4" s="140">
        <v>0</v>
      </c>
      <c r="Z4" s="129">
        <v>32.989145999999998</v>
      </c>
      <c r="AA4" s="130">
        <v>0</v>
      </c>
      <c r="AB4" s="17"/>
      <c r="AC4" s="109" t="s">
        <v>396</v>
      </c>
      <c r="AD4" s="110">
        <v>4.3299999999999998E-2</v>
      </c>
      <c r="AE4" s="17"/>
      <c r="AF4" s="55">
        <v>1.0432999999999999</v>
      </c>
      <c r="AG4" s="17"/>
      <c r="AH4" s="17"/>
    </row>
    <row r="5" spans="1:34" ht="25.5" x14ac:dyDescent="0.25">
      <c r="A5" s="14"/>
      <c r="B5" s="113" t="s">
        <v>20</v>
      </c>
      <c r="C5" s="138">
        <v>521903502156117</v>
      </c>
      <c r="D5" s="101" t="s">
        <v>120</v>
      </c>
      <c r="E5" s="114" t="s">
        <v>45</v>
      </c>
      <c r="F5" s="116" t="s">
        <v>44</v>
      </c>
      <c r="G5" s="116" t="s">
        <v>69</v>
      </c>
      <c r="H5" s="139">
        <v>7897473202054</v>
      </c>
      <c r="I5" s="128" t="s">
        <v>21</v>
      </c>
      <c r="J5" s="128" t="s">
        <v>149</v>
      </c>
      <c r="K5" s="118" t="s">
        <v>11</v>
      </c>
      <c r="L5" s="129">
        <v>113.82478584998397</v>
      </c>
      <c r="M5" s="130">
        <v>0</v>
      </c>
      <c r="N5" s="129">
        <v>129.34833399999999</v>
      </c>
      <c r="O5" s="130">
        <v>0</v>
      </c>
      <c r="P5" s="129">
        <v>137.14291593719997</v>
      </c>
      <c r="Q5" s="140">
        <v>0</v>
      </c>
      <c r="R5" s="129">
        <v>137.97369781379996</v>
      </c>
      <c r="S5" s="140">
        <v>0</v>
      </c>
      <c r="T5" s="129">
        <v>138.81106499999999</v>
      </c>
      <c r="U5" s="140">
        <v>0</v>
      </c>
      <c r="V5" s="129">
        <v>130.16999999999999</v>
      </c>
      <c r="W5" s="140">
        <v>0</v>
      </c>
      <c r="X5" s="129">
        <v>142.28525399999998</v>
      </c>
      <c r="Y5" s="140">
        <v>0</v>
      </c>
      <c r="Z5" s="129">
        <v>137.14178499999997</v>
      </c>
      <c r="AA5" s="130">
        <v>0</v>
      </c>
      <c r="AB5" s="17"/>
      <c r="AC5" s="109" t="s">
        <v>396</v>
      </c>
      <c r="AD5" s="110">
        <v>4.3299999999999998E-2</v>
      </c>
      <c r="AE5" s="17"/>
      <c r="AF5" s="17"/>
      <c r="AG5" s="17"/>
      <c r="AH5" s="17"/>
    </row>
    <row r="6" spans="1:34" ht="25.5" x14ac:dyDescent="0.25">
      <c r="A6" s="14"/>
      <c r="B6" s="113" t="s">
        <v>26</v>
      </c>
      <c r="C6" s="138">
        <v>521904101155118</v>
      </c>
      <c r="D6" s="101" t="s">
        <v>121</v>
      </c>
      <c r="E6" s="114" t="s">
        <v>451</v>
      </c>
      <c r="F6" s="116" t="s">
        <v>48</v>
      </c>
      <c r="G6" s="116" t="s">
        <v>70</v>
      </c>
      <c r="H6" s="139">
        <v>7897473202085</v>
      </c>
      <c r="I6" s="128" t="s">
        <v>27</v>
      </c>
      <c r="J6" s="128" t="s">
        <v>149</v>
      </c>
      <c r="K6" s="118" t="s">
        <v>11</v>
      </c>
      <c r="L6" s="129">
        <v>558.34421587111194</v>
      </c>
      <c r="M6" s="130">
        <v>0</v>
      </c>
      <c r="N6" s="129">
        <v>634.47246199999995</v>
      </c>
      <c r="O6" s="130">
        <v>0</v>
      </c>
      <c r="P6" s="129">
        <v>672.7012984723998</v>
      </c>
      <c r="Q6" s="140">
        <v>0</v>
      </c>
      <c r="R6" s="129">
        <v>676.77445330549983</v>
      </c>
      <c r="S6" s="140">
        <v>0</v>
      </c>
      <c r="T6" s="129">
        <v>680.8993119999999</v>
      </c>
      <c r="U6" s="140">
        <v>0</v>
      </c>
      <c r="V6" s="129">
        <v>625.66</v>
      </c>
      <c r="W6" s="140">
        <v>0</v>
      </c>
      <c r="X6" s="129">
        <v>697.92596800000001</v>
      </c>
      <c r="Y6" s="140">
        <v>0</v>
      </c>
      <c r="Z6" s="129">
        <v>672.69897399999991</v>
      </c>
      <c r="AA6" s="130">
        <v>0</v>
      </c>
      <c r="AB6" s="17"/>
      <c r="AC6" s="109" t="s">
        <v>396</v>
      </c>
      <c r="AD6" s="110">
        <v>4.3299999999999998E-2</v>
      </c>
      <c r="AE6" s="17"/>
      <c r="AF6" s="17"/>
      <c r="AG6" s="17"/>
      <c r="AH6" s="17"/>
    </row>
    <row r="7" spans="1:34" ht="25.5" x14ac:dyDescent="0.25">
      <c r="A7" s="14"/>
      <c r="B7" s="113" t="s">
        <v>28</v>
      </c>
      <c r="C7" s="138">
        <v>521904102151116</v>
      </c>
      <c r="D7" s="101" t="s">
        <v>122</v>
      </c>
      <c r="E7" s="114" t="s">
        <v>451</v>
      </c>
      <c r="F7" s="116" t="s">
        <v>49</v>
      </c>
      <c r="G7" s="116" t="s">
        <v>71</v>
      </c>
      <c r="H7" s="139">
        <v>7897473202092</v>
      </c>
      <c r="I7" s="128" t="s">
        <v>29</v>
      </c>
      <c r="J7" s="128" t="s">
        <v>149</v>
      </c>
      <c r="K7" s="118" t="s">
        <v>11</v>
      </c>
      <c r="L7" s="129">
        <v>2013.4504496540719</v>
      </c>
      <c r="M7" s="130">
        <v>0</v>
      </c>
      <c r="N7" s="129">
        <v>2288.0090649999997</v>
      </c>
      <c r="O7" s="130">
        <v>0</v>
      </c>
      <c r="P7" s="129">
        <v>2425.8363158360999</v>
      </c>
      <c r="Q7" s="140">
        <v>0</v>
      </c>
      <c r="R7" s="129">
        <v>2440.5360215985997</v>
      </c>
      <c r="S7" s="140">
        <v>0</v>
      </c>
      <c r="T7" s="129">
        <v>2455.4274159999995</v>
      </c>
      <c r="U7" s="140">
        <v>0</v>
      </c>
      <c r="V7" s="129">
        <v>2256.23</v>
      </c>
      <c r="W7" s="140">
        <v>0</v>
      </c>
      <c r="X7" s="129">
        <v>2516.815188</v>
      </c>
      <c r="Y7" s="140">
        <v>0</v>
      </c>
      <c r="Z7" s="129">
        <v>2425.8498609999997</v>
      </c>
      <c r="AA7" s="130">
        <v>0</v>
      </c>
      <c r="AB7" s="17"/>
      <c r="AC7" s="109" t="s">
        <v>396</v>
      </c>
      <c r="AD7" s="110">
        <v>4.3299999999999998E-2</v>
      </c>
      <c r="AE7" s="17"/>
      <c r="AF7" s="17"/>
      <c r="AG7" s="17"/>
      <c r="AH7" s="17"/>
    </row>
    <row r="8" spans="1:34" ht="24" x14ac:dyDescent="0.25">
      <c r="A8" s="14"/>
      <c r="B8" s="141" t="s">
        <v>212</v>
      </c>
      <c r="C8" s="138">
        <v>521917120020306</v>
      </c>
      <c r="D8" s="101" t="s">
        <v>219</v>
      </c>
      <c r="E8" s="114"/>
      <c r="F8" s="116"/>
      <c r="G8" s="116" t="s">
        <v>217</v>
      </c>
      <c r="H8" s="139">
        <v>7897473207103</v>
      </c>
      <c r="I8" s="128">
        <f>VLOOKUP(C8,[1]Planilha!$E$17:$DY$192,125,0)</f>
        <v>1101302770011</v>
      </c>
      <c r="J8" s="128" t="s">
        <v>149</v>
      </c>
      <c r="K8" s="118" t="s">
        <v>11</v>
      </c>
      <c r="L8" s="129">
        <v>694.23235840379994</v>
      </c>
      <c r="M8" s="130">
        <v>0</v>
      </c>
      <c r="N8" s="129">
        <v>788.90172799999993</v>
      </c>
      <c r="O8" s="130">
        <v>0</v>
      </c>
      <c r="P8" s="129">
        <v>836.42404299999998</v>
      </c>
      <c r="Q8" s="140">
        <v>0</v>
      </c>
      <c r="R8" s="129">
        <v>841.49448099999995</v>
      </c>
      <c r="S8" s="140">
        <v>0</v>
      </c>
      <c r="T8" s="129">
        <v>846.6275169999999</v>
      </c>
      <c r="U8" s="140">
        <v>0</v>
      </c>
      <c r="V8" s="129"/>
      <c r="W8" s="140"/>
      <c r="X8" s="129">
        <v>867.79607399999986</v>
      </c>
      <c r="Y8" s="140">
        <v>0</v>
      </c>
      <c r="Z8" s="129">
        <v>836.42404299999998</v>
      </c>
      <c r="AA8" s="130">
        <v>0</v>
      </c>
      <c r="AB8" s="17"/>
      <c r="AC8" s="109" t="s">
        <v>396</v>
      </c>
      <c r="AD8" s="110">
        <v>4.3299999999999998E-2</v>
      </c>
      <c r="AE8" s="17"/>
      <c r="AF8" s="17"/>
      <c r="AG8" s="17"/>
      <c r="AH8" s="17"/>
    </row>
    <row r="9" spans="1:34" ht="24" x14ac:dyDescent="0.25">
      <c r="A9" s="14"/>
      <c r="B9" s="141" t="s">
        <v>213</v>
      </c>
      <c r="C9" s="138">
        <v>521917120020406</v>
      </c>
      <c r="D9" s="101" t="s">
        <v>220</v>
      </c>
      <c r="E9" s="114"/>
      <c r="F9" s="116"/>
      <c r="G9" s="116" t="s">
        <v>218</v>
      </c>
      <c r="H9" s="139">
        <v>7897473207202</v>
      </c>
      <c r="I9" s="128">
        <f>VLOOKUP(C9,[1]Planilha!$E$17:$DY$192,125,0)</f>
        <v>1101302820027</v>
      </c>
      <c r="J9" s="128" t="s">
        <v>149</v>
      </c>
      <c r="K9" s="118" t="s">
        <v>11</v>
      </c>
      <c r="L9" s="129">
        <v>2503.3759273963992</v>
      </c>
      <c r="M9" s="130">
        <v>0</v>
      </c>
      <c r="N9" s="129">
        <v>2844.7452439999997</v>
      </c>
      <c r="O9" s="130">
        <v>0</v>
      </c>
      <c r="P9" s="129">
        <v>3016.1177019999996</v>
      </c>
      <c r="Q9" s="140">
        <v>0</v>
      </c>
      <c r="R9" s="129">
        <v>3034.3963179999996</v>
      </c>
      <c r="S9" s="140">
        <v>0</v>
      </c>
      <c r="T9" s="129">
        <v>3052.9044599999993</v>
      </c>
      <c r="U9" s="140">
        <v>0</v>
      </c>
      <c r="V9" s="129"/>
      <c r="W9" s="140"/>
      <c r="X9" s="129">
        <v>3129.2218549999998</v>
      </c>
      <c r="Y9" s="140">
        <v>0</v>
      </c>
      <c r="Z9" s="129">
        <v>3016.1177019999996</v>
      </c>
      <c r="AA9" s="130">
        <v>0</v>
      </c>
      <c r="AB9" s="17"/>
      <c r="AC9" s="109" t="s">
        <v>396</v>
      </c>
      <c r="AD9" s="110">
        <v>4.3299999999999998E-2</v>
      </c>
      <c r="AE9" s="17"/>
      <c r="AF9" s="17"/>
      <c r="AG9" s="17"/>
      <c r="AH9" s="17"/>
    </row>
    <row r="10" spans="1:34" ht="24" x14ac:dyDescent="0.25">
      <c r="A10" s="14"/>
      <c r="B10" s="141" t="s">
        <v>214</v>
      </c>
      <c r="C10" s="138">
        <v>521917050019803</v>
      </c>
      <c r="D10" s="101" t="s">
        <v>216</v>
      </c>
      <c r="E10" s="114"/>
      <c r="F10" s="116"/>
      <c r="G10" s="116" t="s">
        <v>217</v>
      </c>
      <c r="H10" s="139">
        <v>7897473207196</v>
      </c>
      <c r="I10" s="128">
        <v>1101302820019</v>
      </c>
      <c r="J10" s="128" t="s">
        <v>139</v>
      </c>
      <c r="K10" s="118" t="s">
        <v>11</v>
      </c>
      <c r="L10" s="129">
        <v>547.09632174249998</v>
      </c>
      <c r="M10" s="130">
        <v>0</v>
      </c>
      <c r="N10" s="129">
        <v>621.69203699999991</v>
      </c>
      <c r="O10" s="130">
        <v>0</v>
      </c>
      <c r="P10" s="129">
        <v>659.14650699999993</v>
      </c>
      <c r="Q10" s="140">
        <v>0</v>
      </c>
      <c r="R10" s="129">
        <v>663.14234599999997</v>
      </c>
      <c r="S10" s="140">
        <v>0</v>
      </c>
      <c r="T10" s="129">
        <v>667.19034999999997</v>
      </c>
      <c r="U10" s="140">
        <v>0</v>
      </c>
      <c r="V10" s="129"/>
      <c r="W10" s="140"/>
      <c r="X10" s="129">
        <v>683.86228399999993</v>
      </c>
      <c r="Y10" s="140">
        <v>0</v>
      </c>
      <c r="Z10" s="129">
        <v>659.14650699999993</v>
      </c>
      <c r="AA10" s="130">
        <v>0</v>
      </c>
      <c r="AB10" s="17"/>
      <c r="AC10" s="109" t="s">
        <v>396</v>
      </c>
      <c r="AD10" s="110">
        <v>4.3299999999999998E-2</v>
      </c>
      <c r="AE10" s="17"/>
      <c r="AF10" s="17"/>
      <c r="AG10" s="17"/>
      <c r="AH10" s="17"/>
    </row>
    <row r="11" spans="1:34" ht="24" x14ac:dyDescent="0.25">
      <c r="A11" s="14"/>
      <c r="B11" s="141" t="s">
        <v>215</v>
      </c>
      <c r="C11" s="138">
        <v>521917050019903</v>
      </c>
      <c r="D11" s="101" t="s">
        <v>216</v>
      </c>
      <c r="E11" s="114"/>
      <c r="F11" s="116"/>
      <c r="G11" s="116" t="s">
        <v>218</v>
      </c>
      <c r="H11" s="139">
        <v>7897473207202</v>
      </c>
      <c r="I11" s="128">
        <v>1101302820027</v>
      </c>
      <c r="J11" s="128" t="s">
        <v>139</v>
      </c>
      <c r="K11" s="118" t="s">
        <v>11</v>
      </c>
      <c r="L11" s="129">
        <v>2188.3852869699999</v>
      </c>
      <c r="M11" s="130">
        <v>0</v>
      </c>
      <c r="N11" s="129">
        <v>2486.7994469999999</v>
      </c>
      <c r="O11" s="130">
        <v>0</v>
      </c>
      <c r="P11" s="129">
        <v>2636.6068939999996</v>
      </c>
      <c r="Q11" s="140">
        <v>0</v>
      </c>
      <c r="R11" s="129">
        <v>2652.5902499999997</v>
      </c>
      <c r="S11" s="140">
        <v>0</v>
      </c>
      <c r="T11" s="129">
        <v>2668.7613999999999</v>
      </c>
      <c r="U11" s="140">
        <v>0</v>
      </c>
      <c r="V11" s="129"/>
      <c r="W11" s="140"/>
      <c r="X11" s="129">
        <v>2735.4804349999995</v>
      </c>
      <c r="Y11" s="140">
        <v>0</v>
      </c>
      <c r="Z11" s="129">
        <v>2636.6068939999996</v>
      </c>
      <c r="AA11" s="130">
        <v>0</v>
      </c>
      <c r="AB11" s="17"/>
      <c r="AC11" s="109" t="s">
        <v>396</v>
      </c>
      <c r="AD11" s="110">
        <v>4.3299999999999998E-2</v>
      </c>
      <c r="AE11" s="17"/>
      <c r="AF11" s="17"/>
      <c r="AG11" s="17"/>
      <c r="AH11" s="17"/>
    </row>
    <row r="12" spans="1:34" ht="25.5" x14ac:dyDescent="0.25">
      <c r="A12" s="14"/>
      <c r="B12" s="113" t="s">
        <v>22</v>
      </c>
      <c r="C12" s="138">
        <v>521903702155114</v>
      </c>
      <c r="D12" s="101" t="s">
        <v>123</v>
      </c>
      <c r="E12" s="114" t="s">
        <v>86</v>
      </c>
      <c r="F12" s="116" t="s">
        <v>52</v>
      </c>
      <c r="G12" s="116" t="s">
        <v>79</v>
      </c>
      <c r="H12" s="139">
        <v>7897473202061</v>
      </c>
      <c r="I12" s="128" t="s">
        <v>23</v>
      </c>
      <c r="J12" s="128" t="s">
        <v>149</v>
      </c>
      <c r="K12" s="118" t="s">
        <v>11</v>
      </c>
      <c r="L12" s="129">
        <v>1041.9598129599119</v>
      </c>
      <c r="M12" s="130">
        <v>0</v>
      </c>
      <c r="N12" s="129">
        <v>1184.0516029999999</v>
      </c>
      <c r="O12" s="130">
        <v>0</v>
      </c>
      <c r="P12" s="129">
        <v>1255.3753218407999</v>
      </c>
      <c r="Q12" s="140">
        <v>0</v>
      </c>
      <c r="R12" s="129">
        <v>1262.9908223762998</v>
      </c>
      <c r="S12" s="140">
        <v>0</v>
      </c>
      <c r="T12" s="129">
        <f>(VLOOKUP(C12,[1]Planilha!$E$17:$BB$192,50,0))*1.0433</f>
        <v>1270.6872349999999</v>
      </c>
      <c r="U12" s="140">
        <v>0</v>
      </c>
      <c r="V12" s="129">
        <v>1191.5999999999999</v>
      </c>
      <c r="W12" s="140">
        <v>0</v>
      </c>
      <c r="X12" s="129">
        <v>1302.4557199999999</v>
      </c>
      <c r="Y12" s="140">
        <v>0</v>
      </c>
      <c r="Z12" s="129">
        <v>1255.3820239999998</v>
      </c>
      <c r="AA12" s="130">
        <v>0</v>
      </c>
      <c r="AB12" s="17"/>
      <c r="AC12" s="109" t="s">
        <v>396</v>
      </c>
      <c r="AD12" s="110">
        <v>4.3299999999999998E-2</v>
      </c>
      <c r="AE12" s="17"/>
      <c r="AF12" s="17"/>
      <c r="AG12" s="17"/>
      <c r="AH12" s="17"/>
    </row>
    <row r="13" spans="1:34" ht="25.5" x14ac:dyDescent="0.25">
      <c r="A13" s="14"/>
      <c r="B13" s="113" t="s">
        <v>24</v>
      </c>
      <c r="C13" s="138">
        <v>521903701159116</v>
      </c>
      <c r="D13" s="101" t="s">
        <v>124</v>
      </c>
      <c r="E13" s="114" t="s">
        <v>86</v>
      </c>
      <c r="F13" s="116" t="s">
        <v>51</v>
      </c>
      <c r="G13" s="116" t="s">
        <v>80</v>
      </c>
      <c r="H13" s="139">
        <v>7897473202078</v>
      </c>
      <c r="I13" s="128" t="s">
        <v>25</v>
      </c>
      <c r="J13" s="128" t="s">
        <v>149</v>
      </c>
      <c r="K13" s="118" t="s">
        <v>11</v>
      </c>
      <c r="L13" s="129">
        <v>2084.0133551571839</v>
      </c>
      <c r="M13" s="130">
        <v>0</v>
      </c>
      <c r="N13" s="129">
        <v>2368.2075359999999</v>
      </c>
      <c r="O13" s="130">
        <v>0</v>
      </c>
      <c r="P13" s="129">
        <v>2510.8678052282994</v>
      </c>
      <c r="Q13" s="140">
        <v>0</v>
      </c>
      <c r="R13" s="129">
        <v>2526.0775041998995</v>
      </c>
      <c r="S13" s="140">
        <v>0</v>
      </c>
      <c r="T13" s="129">
        <v>2541.4892329999998</v>
      </c>
      <c r="U13" s="140">
        <v>0</v>
      </c>
      <c r="V13" s="129">
        <v>2383.31</v>
      </c>
      <c r="W13" s="140">
        <v>0</v>
      </c>
      <c r="X13" s="129">
        <v>2605.0262029999994</v>
      </c>
      <c r="Y13" s="140">
        <v>0</v>
      </c>
      <c r="Z13" s="129">
        <v>2510.8683779999997</v>
      </c>
      <c r="AA13" s="130">
        <v>0</v>
      </c>
      <c r="AB13" s="17"/>
      <c r="AC13" s="109" t="s">
        <v>396</v>
      </c>
      <c r="AD13" s="110">
        <v>4.3299999999999998E-2</v>
      </c>
      <c r="AE13" s="17"/>
      <c r="AF13" s="17"/>
      <c r="AG13" s="17"/>
      <c r="AH13" s="17"/>
    </row>
    <row r="14" spans="1:34" ht="25.5" x14ac:dyDescent="0.25">
      <c r="B14" s="142" t="s">
        <v>87</v>
      </c>
      <c r="C14" s="138">
        <v>521912070018104</v>
      </c>
      <c r="D14" s="101" t="s">
        <v>126</v>
      </c>
      <c r="E14" s="143" t="s">
        <v>125</v>
      </c>
      <c r="F14" s="144" t="s">
        <v>108</v>
      </c>
      <c r="G14" s="116" t="s">
        <v>452</v>
      </c>
      <c r="H14" s="139">
        <v>7897473200227</v>
      </c>
      <c r="I14" s="128" t="s">
        <v>89</v>
      </c>
      <c r="J14" s="128" t="s">
        <v>139</v>
      </c>
      <c r="K14" s="118" t="s">
        <v>11</v>
      </c>
      <c r="L14" s="129">
        <v>1227.7006096606237</v>
      </c>
      <c r="M14" s="130">
        <v>0</v>
      </c>
      <c r="N14" s="129">
        <v>1395.111193</v>
      </c>
      <c r="O14" s="130">
        <v>0</v>
      </c>
      <c r="P14" s="129">
        <v>1479.1538833408997</v>
      </c>
      <c r="Q14" s="140">
        <v>0</v>
      </c>
      <c r="R14" s="129">
        <v>1488.1126858346997</v>
      </c>
      <c r="S14" s="140">
        <v>0</v>
      </c>
      <c r="T14" s="129">
        <v>1497.1876649999997</v>
      </c>
      <c r="U14" s="140">
        <v>0</v>
      </c>
      <c r="V14" s="129">
        <v>1375.73</v>
      </c>
      <c r="W14" s="140">
        <v>0</v>
      </c>
      <c r="X14" s="129">
        <v>1534.621269</v>
      </c>
      <c r="Y14" s="140">
        <v>0</v>
      </c>
      <c r="Z14" s="129">
        <v>1479.1490079999999</v>
      </c>
      <c r="AA14" s="130">
        <v>0</v>
      </c>
      <c r="AB14" s="17"/>
      <c r="AC14" s="109" t="s">
        <v>396</v>
      </c>
      <c r="AD14" s="110">
        <v>4.3299999999999998E-2</v>
      </c>
      <c r="AE14" s="17"/>
      <c r="AF14" s="17"/>
      <c r="AG14" s="17"/>
      <c r="AH14" s="17"/>
    </row>
    <row r="15" spans="1:34" ht="25.5" x14ac:dyDescent="0.25">
      <c r="B15" s="145" t="s">
        <v>88</v>
      </c>
      <c r="C15" s="138">
        <v>521912070018204</v>
      </c>
      <c r="D15" s="101" t="s">
        <v>127</v>
      </c>
      <c r="E15" s="143" t="s">
        <v>125</v>
      </c>
      <c r="F15" s="144" t="s">
        <v>107</v>
      </c>
      <c r="G15" s="116" t="s">
        <v>453</v>
      </c>
      <c r="H15" s="139">
        <v>7897473200234</v>
      </c>
      <c r="I15" s="128" t="s">
        <v>90</v>
      </c>
      <c r="J15" s="128" t="s">
        <v>139</v>
      </c>
      <c r="K15" s="118" t="s">
        <v>11</v>
      </c>
      <c r="L15" s="129">
        <v>6138.5124561148068</v>
      </c>
      <c r="M15" s="130">
        <v>0</v>
      </c>
      <c r="N15" s="129">
        <v>6975.5768309999994</v>
      </c>
      <c r="O15" s="130">
        <v>0</v>
      </c>
      <c r="P15" s="129">
        <v>7395.801488789798</v>
      </c>
      <c r="Q15" s="140">
        <v>0</v>
      </c>
      <c r="R15" s="129">
        <v>7440.6168826489984</v>
      </c>
      <c r="S15" s="140">
        <v>0</v>
      </c>
      <c r="T15" s="129">
        <v>7485.9904899999992</v>
      </c>
      <c r="U15" s="140">
        <v>0</v>
      </c>
      <c r="V15" s="129">
        <v>6878.68</v>
      </c>
      <c r="W15" s="140">
        <v>0</v>
      </c>
      <c r="X15" s="129">
        <v>7673.1376439999995</v>
      </c>
      <c r="Y15" s="140">
        <v>0</v>
      </c>
      <c r="Z15" s="129">
        <v>7395.7972049999998</v>
      </c>
      <c r="AA15" s="130">
        <v>0</v>
      </c>
      <c r="AB15" s="17"/>
      <c r="AC15" s="109" t="s">
        <v>396</v>
      </c>
      <c r="AD15" s="110">
        <v>4.3299999999999998E-2</v>
      </c>
      <c r="AE15" s="17"/>
      <c r="AF15" s="17"/>
      <c r="AG15" s="17"/>
      <c r="AH15" s="17"/>
    </row>
    <row r="16" spans="1:34" ht="25.5" x14ac:dyDescent="0.25">
      <c r="A16" s="14"/>
      <c r="B16" s="113" t="s">
        <v>98</v>
      </c>
      <c r="C16" s="138">
        <v>521912070018306</v>
      </c>
      <c r="D16" s="101" t="s">
        <v>129</v>
      </c>
      <c r="E16" s="143" t="s">
        <v>125</v>
      </c>
      <c r="F16" s="116" t="s">
        <v>108</v>
      </c>
      <c r="G16" s="116" t="s">
        <v>454</v>
      </c>
      <c r="H16" s="139">
        <v>7897473206526</v>
      </c>
      <c r="I16" s="128" t="s">
        <v>100</v>
      </c>
      <c r="J16" s="128" t="s">
        <v>149</v>
      </c>
      <c r="K16" s="118" t="s">
        <v>11</v>
      </c>
      <c r="L16" s="129">
        <v>797.88591707096793</v>
      </c>
      <c r="M16" s="130">
        <v>0</v>
      </c>
      <c r="N16" s="129">
        <v>906.67986499999984</v>
      </c>
      <c r="O16" s="130">
        <v>0</v>
      </c>
      <c r="P16" s="129">
        <v>961.30730339199999</v>
      </c>
      <c r="Q16" s="140">
        <v>0</v>
      </c>
      <c r="R16" s="129">
        <v>967.13373222149983</v>
      </c>
      <c r="S16" s="140">
        <v>0</v>
      </c>
      <c r="T16" s="129">
        <v>973.02331199999992</v>
      </c>
      <c r="U16" s="140">
        <v>0</v>
      </c>
      <c r="V16" s="129">
        <v>894.09</v>
      </c>
      <c r="W16" s="140">
        <v>0</v>
      </c>
      <c r="X16" s="129">
        <v>997.35306799999989</v>
      </c>
      <c r="Y16" s="140">
        <v>0</v>
      </c>
      <c r="Z16" s="129">
        <v>961.29661999999985</v>
      </c>
      <c r="AA16" s="130">
        <v>0</v>
      </c>
      <c r="AB16" s="17"/>
      <c r="AC16" s="109" t="s">
        <v>396</v>
      </c>
      <c r="AD16" s="110">
        <v>4.3299999999999998E-2</v>
      </c>
      <c r="AE16" s="17"/>
      <c r="AF16" s="17"/>
      <c r="AG16" s="17"/>
      <c r="AH16" s="17"/>
    </row>
    <row r="17" spans="1:34" ht="26.25" thickBot="1" x14ac:dyDescent="0.3">
      <c r="A17" s="14"/>
      <c r="B17" s="146" t="s">
        <v>99</v>
      </c>
      <c r="C17" s="147">
        <v>521912070018406</v>
      </c>
      <c r="D17" s="148" t="s">
        <v>128</v>
      </c>
      <c r="E17" s="149" t="s">
        <v>125</v>
      </c>
      <c r="F17" s="150" t="s">
        <v>107</v>
      </c>
      <c r="G17" s="151" t="s">
        <v>455</v>
      </c>
      <c r="H17" s="152">
        <v>7897473206533</v>
      </c>
      <c r="I17" s="153" t="s">
        <v>101</v>
      </c>
      <c r="J17" s="153" t="s">
        <v>149</v>
      </c>
      <c r="K17" s="154" t="s">
        <v>11</v>
      </c>
      <c r="L17" s="155">
        <v>3990.0316853028712</v>
      </c>
      <c r="M17" s="156">
        <v>0</v>
      </c>
      <c r="N17" s="155">
        <v>4534.1296349999993</v>
      </c>
      <c r="O17" s="156">
        <v>0</v>
      </c>
      <c r="P17" s="155">
        <v>4807.2634842267998</v>
      </c>
      <c r="Q17" s="157">
        <v>0</v>
      </c>
      <c r="R17" s="155">
        <v>4836.3956283742991</v>
      </c>
      <c r="S17" s="157">
        <v>0</v>
      </c>
      <c r="T17" s="155">
        <v>4865.8886019999991</v>
      </c>
      <c r="U17" s="157">
        <v>0</v>
      </c>
      <c r="V17" s="155">
        <v>4471.1400000000003</v>
      </c>
      <c r="W17" s="157">
        <v>0</v>
      </c>
      <c r="X17" s="155">
        <v>4987.5373819999995</v>
      </c>
      <c r="Y17" s="157">
        <v>0</v>
      </c>
      <c r="Z17" s="155">
        <v>4807.2655749999994</v>
      </c>
      <c r="AA17" s="156">
        <v>0</v>
      </c>
      <c r="AB17" s="17"/>
      <c r="AC17" s="109" t="s">
        <v>396</v>
      </c>
      <c r="AD17" s="110">
        <v>4.3299999999999998E-2</v>
      </c>
      <c r="AE17" s="17"/>
      <c r="AF17" s="17"/>
      <c r="AG17" s="17"/>
      <c r="AH17" s="17"/>
    </row>
    <row r="18" spans="1:34" ht="13.5" thickTop="1" x14ac:dyDescent="0.2"/>
    <row r="19" spans="1:34" x14ac:dyDescent="0.2">
      <c r="B19" s="158"/>
      <c r="C19" s="158"/>
      <c r="D19" s="159"/>
      <c r="E19" s="159"/>
      <c r="F19" s="159"/>
      <c r="G19" s="160"/>
      <c r="H19" s="161"/>
      <c r="I19" s="162"/>
      <c r="J19" s="162"/>
      <c r="K19" s="163"/>
      <c r="L19" s="164"/>
      <c r="M19" s="163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</row>
    <row r="20" spans="1:34" x14ac:dyDescent="0.2">
      <c r="B20" s="158"/>
      <c r="C20" s="158"/>
      <c r="D20" s="159"/>
      <c r="E20" s="159"/>
      <c r="F20" s="159"/>
      <c r="G20" s="160"/>
      <c r="H20" s="161"/>
      <c r="I20" s="162"/>
      <c r="J20" s="162"/>
      <c r="K20" s="163"/>
      <c r="L20" s="164"/>
      <c r="M20" s="163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</row>
  </sheetData>
  <sheetProtection formatColumns="0" autoFilter="0"/>
  <printOptions horizontalCentered="1"/>
  <pageMargins left="0.19685039370078741" right="0.19685039370078741" top="0.19685039370078741" bottom="0.19685039370078741" header="0.19685039370078741" footer="0.19685039370078741"/>
  <pageSetup paperSize="9" scale="5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1">
    <pageSetUpPr fitToPage="1"/>
  </sheetPr>
  <dimension ref="B1:AT90"/>
  <sheetViews>
    <sheetView showGridLines="0" tabSelected="1" zoomScale="90" zoomScaleNormal="9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ColWidth="9.85546875" defaultRowHeight="12.75" outlineLevelCol="1" x14ac:dyDescent="0.2"/>
  <cols>
    <col min="1" max="1" width="3.85546875" style="3" customWidth="1"/>
    <col min="2" max="2" width="20.140625" style="3" customWidth="1"/>
    <col min="3" max="3" width="16.140625" style="3" customWidth="1" outlineLevel="1"/>
    <col min="4" max="4" width="16.28515625" style="3" customWidth="1" outlineLevel="1"/>
    <col min="5" max="5" width="33.85546875" style="3" customWidth="1"/>
    <col min="6" max="6" width="39.85546875" style="3" hidden="1" customWidth="1" outlineLevel="1"/>
    <col min="7" max="7" width="35.7109375" style="3" hidden="1" customWidth="1" outlineLevel="1"/>
    <col min="8" max="8" width="31.140625" style="3" bestFit="1" customWidth="1" collapsed="1"/>
    <col min="9" max="9" width="16.42578125" style="3" bestFit="1" customWidth="1"/>
    <col min="10" max="10" width="14.140625" style="3" bestFit="1" customWidth="1"/>
    <col min="11" max="11" width="11.140625" style="3" hidden="1" customWidth="1" outlineLevel="1"/>
    <col min="12" max="12" width="9.7109375" style="3" bestFit="1" customWidth="1" collapsed="1"/>
    <col min="13" max="13" width="11" style="3" hidden="1" customWidth="1"/>
    <col min="14" max="14" width="12.5703125" style="3" hidden="1" customWidth="1"/>
    <col min="15" max="15" width="11.85546875" style="3" customWidth="1"/>
    <col min="16" max="16" width="13.42578125" style="3" bestFit="1" customWidth="1"/>
    <col min="17" max="17" width="11.85546875" style="3" bestFit="1" customWidth="1"/>
    <col min="18" max="18" width="13.42578125" style="3" bestFit="1" customWidth="1"/>
    <col min="19" max="19" width="13.28515625" style="3" bestFit="1" customWidth="1"/>
    <col min="20" max="20" width="14.85546875" style="3" bestFit="1" customWidth="1"/>
    <col min="21" max="21" width="11.85546875" style="3" bestFit="1" customWidth="1"/>
    <col min="22" max="22" width="13.42578125" style="3" bestFit="1" customWidth="1"/>
    <col min="23" max="23" width="11.85546875" style="3" bestFit="1" customWidth="1"/>
    <col min="24" max="24" width="13.42578125" style="3" bestFit="1" customWidth="1"/>
    <col min="25" max="25" width="5.5703125" style="3" customWidth="1"/>
    <col min="26" max="26" width="11.28515625" style="3" bestFit="1" customWidth="1"/>
    <col min="27" max="27" width="7.5703125" style="3" bestFit="1" customWidth="1"/>
    <col min="28" max="31" width="9.85546875" style="3"/>
    <col min="32" max="32" width="7.28515625" style="3" bestFit="1" customWidth="1"/>
    <col min="33" max="33" width="2" style="3" bestFit="1" customWidth="1"/>
    <col min="34" max="34" width="6.85546875" style="56" bestFit="1" customWidth="1"/>
    <col min="35" max="35" width="9.85546875" style="3"/>
    <col min="36" max="36" width="6.28515625" style="49" bestFit="1" customWidth="1"/>
    <col min="37" max="37" width="11.140625" style="3" bestFit="1" customWidth="1"/>
    <col min="38" max="38" width="12" style="3" bestFit="1" customWidth="1"/>
    <col min="39" max="39" width="9.5703125" style="3" bestFit="1" customWidth="1"/>
    <col min="40" max="16384" width="9.85546875" style="3"/>
  </cols>
  <sheetData>
    <row r="1" spans="2:46" s="1" customFormat="1" ht="13.5" thickBot="1" x14ac:dyDescent="0.25">
      <c r="B1" s="2"/>
      <c r="C1" s="2"/>
      <c r="D1" s="2"/>
      <c r="E1" s="2"/>
      <c r="W1" s="22"/>
      <c r="X1" s="22"/>
      <c r="AJ1" s="70"/>
    </row>
    <row r="2" spans="2:46" ht="51.75" thickTop="1" thickBot="1" x14ac:dyDescent="0.25">
      <c r="B2" s="4"/>
      <c r="C2" s="4"/>
      <c r="D2" s="4"/>
      <c r="E2" s="5" t="s">
        <v>133</v>
      </c>
      <c r="F2" s="6"/>
      <c r="G2" s="6"/>
      <c r="H2" s="6"/>
      <c r="I2" s="6"/>
      <c r="J2" s="6"/>
      <c r="K2" s="6"/>
      <c r="L2" s="6"/>
      <c r="M2" s="6"/>
      <c r="N2" s="6"/>
      <c r="O2" s="7" t="s">
        <v>2528</v>
      </c>
      <c r="P2" s="6"/>
      <c r="Q2" s="6"/>
      <c r="R2" s="6"/>
      <c r="S2" s="6"/>
      <c r="T2" s="6">
        <v>1.1707059444868257</v>
      </c>
      <c r="U2" s="6"/>
      <c r="V2" s="6"/>
      <c r="W2" s="8"/>
      <c r="X2" s="8"/>
    </row>
    <row r="3" spans="2:46" ht="14.25" thickTop="1" thickBot="1" x14ac:dyDescent="0.25">
      <c r="B3" s="9" t="s">
        <v>0</v>
      </c>
      <c r="C3" s="23" t="s">
        <v>102</v>
      </c>
      <c r="D3" s="23" t="s">
        <v>359</v>
      </c>
      <c r="E3" s="10" t="s">
        <v>1</v>
      </c>
      <c r="F3" s="24" t="s">
        <v>33</v>
      </c>
      <c r="G3" s="9" t="s">
        <v>42</v>
      </c>
      <c r="H3" s="9" t="s">
        <v>2</v>
      </c>
      <c r="I3" s="9" t="s">
        <v>31</v>
      </c>
      <c r="J3" s="11" t="s">
        <v>3</v>
      </c>
      <c r="K3" s="36" t="s">
        <v>138</v>
      </c>
      <c r="L3" s="11" t="s">
        <v>4</v>
      </c>
      <c r="M3" s="12" t="s">
        <v>92</v>
      </c>
      <c r="N3" s="13" t="s">
        <v>93</v>
      </c>
      <c r="O3" s="12" t="s">
        <v>36</v>
      </c>
      <c r="P3" s="13" t="s">
        <v>5</v>
      </c>
      <c r="Q3" s="12" t="s">
        <v>35</v>
      </c>
      <c r="R3" s="13" t="s">
        <v>6</v>
      </c>
      <c r="S3" s="12" t="s">
        <v>193</v>
      </c>
      <c r="T3" s="13" t="s">
        <v>194</v>
      </c>
      <c r="U3" s="12" t="s">
        <v>34</v>
      </c>
      <c r="V3" s="13" t="s">
        <v>7</v>
      </c>
      <c r="W3" s="12" t="s">
        <v>195</v>
      </c>
      <c r="X3" s="13" t="s">
        <v>196</v>
      </c>
      <c r="Z3" s="54" t="s">
        <v>208</v>
      </c>
      <c r="AA3" s="54" t="s">
        <v>207</v>
      </c>
    </row>
    <row r="4" spans="2:46" ht="26.25" hidden="1" customHeight="1" thickTop="1" x14ac:dyDescent="0.2">
      <c r="B4" s="15" t="s">
        <v>12</v>
      </c>
      <c r="C4" s="73">
        <v>521903101178411</v>
      </c>
      <c r="D4" s="28" t="s">
        <v>238</v>
      </c>
      <c r="E4" s="28" t="s">
        <v>117</v>
      </c>
      <c r="F4" s="33" t="s">
        <v>41</v>
      </c>
      <c r="G4" s="18" t="s">
        <v>40</v>
      </c>
      <c r="H4" s="35" t="s">
        <v>10</v>
      </c>
      <c r="I4" s="29">
        <v>7897473201071</v>
      </c>
      <c r="J4" s="29">
        <v>1101300430019</v>
      </c>
      <c r="K4" s="68" t="s">
        <v>139</v>
      </c>
      <c r="L4" s="19" t="s">
        <v>11</v>
      </c>
      <c r="M4" s="52">
        <v>22.778306999999998</v>
      </c>
      <c r="N4" s="69"/>
      <c r="O4" s="76">
        <v>26.717445430683028</v>
      </c>
      <c r="P4" s="69">
        <v>36.93530095842312</v>
      </c>
      <c r="Q4" s="76">
        <v>28.327622942648429</v>
      </c>
      <c r="R4" s="69">
        <v>39.161276909425801</v>
      </c>
      <c r="S4" s="76">
        <v>28.500141961787584</v>
      </c>
      <c r="T4" s="53">
        <v>39.399774332747526</v>
      </c>
      <c r="U4" s="76">
        <v>28.672660980926725</v>
      </c>
      <c r="V4" s="53">
        <v>39.638271756069237</v>
      </c>
      <c r="W4" s="76">
        <v>29.385739593368552</v>
      </c>
      <c r="X4" s="53">
        <v>40.624061105798994</v>
      </c>
      <c r="Y4" s="78"/>
      <c r="Z4" s="109">
        <v>3</v>
      </c>
      <c r="AA4" s="72">
        <v>6.7900000000000002E-2</v>
      </c>
      <c r="AB4" s="51"/>
      <c r="AD4" s="50"/>
      <c r="AE4" s="246">
        <v>1.1008</v>
      </c>
      <c r="AF4" s="175" t="s">
        <v>286</v>
      </c>
      <c r="AG4" s="176">
        <v>1</v>
      </c>
      <c r="AH4" s="58">
        <v>0.1008</v>
      </c>
      <c r="AI4" s="3">
        <v>0.1008</v>
      </c>
      <c r="AJ4" s="165"/>
      <c r="AK4" s="166" t="s">
        <v>301</v>
      </c>
      <c r="AL4" s="166" t="s">
        <v>302</v>
      </c>
      <c r="AM4" s="167" t="s">
        <v>303</v>
      </c>
      <c r="AN4" s="50"/>
      <c r="AO4" s="79"/>
      <c r="AP4" s="50"/>
      <c r="AR4" s="50"/>
      <c r="AT4" s="50"/>
    </row>
    <row r="5" spans="2:46" ht="25.5" customHeight="1" thickTop="1" x14ac:dyDescent="0.2">
      <c r="B5" s="15" t="s">
        <v>150</v>
      </c>
      <c r="C5" s="73">
        <v>521912120018614</v>
      </c>
      <c r="D5" s="28" t="s">
        <v>360</v>
      </c>
      <c r="E5" s="28" t="s">
        <v>118</v>
      </c>
      <c r="F5" s="33" t="s">
        <v>58</v>
      </c>
      <c r="G5" s="18" t="s">
        <v>103</v>
      </c>
      <c r="H5" s="35" t="s">
        <v>145</v>
      </c>
      <c r="I5" s="29">
        <v>7897473206922</v>
      </c>
      <c r="J5" s="29">
        <v>1101302720022</v>
      </c>
      <c r="K5" s="68" t="s">
        <v>140</v>
      </c>
      <c r="L5" s="19" t="s">
        <v>11</v>
      </c>
      <c r="M5" s="52">
        <v>95.210319999999996</v>
      </c>
      <c r="N5" s="69"/>
      <c r="O5" s="76">
        <v>112.76890218635616</v>
      </c>
      <c r="P5" s="69">
        <v>155.89639180925099</v>
      </c>
      <c r="Q5" s="76">
        <v>119.56050482744159</v>
      </c>
      <c r="R5" s="69">
        <v>165.28538403866634</v>
      </c>
      <c r="S5" s="76">
        <v>120.27975441269544</v>
      </c>
      <c r="T5" s="53">
        <v>166.27970439629539</v>
      </c>
      <c r="U5" s="76">
        <v>121.01079497475672</v>
      </c>
      <c r="V5" s="53">
        <v>167.29032508765607</v>
      </c>
      <c r="W5" s="76">
        <v>124.0410760142688</v>
      </c>
      <c r="X5" s="53">
        <v>171.47951085668342</v>
      </c>
      <c r="Y5" s="78"/>
      <c r="Z5" s="109">
        <v>2</v>
      </c>
      <c r="AA5" s="72">
        <v>8.4400000000000003E-2</v>
      </c>
      <c r="AB5" s="51"/>
      <c r="AD5" s="50"/>
      <c r="AE5" s="246">
        <v>1.0844</v>
      </c>
      <c r="AF5" s="177" t="s">
        <v>287</v>
      </c>
      <c r="AG5" s="57">
        <v>2</v>
      </c>
      <c r="AH5" s="59">
        <v>8.4400000000000003E-2</v>
      </c>
      <c r="AI5" s="3">
        <v>8.4400000000000003E-2</v>
      </c>
      <c r="AJ5" s="168">
        <v>0</v>
      </c>
      <c r="AK5" s="57">
        <v>0.72335799999999995</v>
      </c>
      <c r="AL5" s="169">
        <v>0.74545399999999995</v>
      </c>
      <c r="AM5" s="170">
        <v>0.74021400000000004</v>
      </c>
      <c r="AN5" s="50"/>
      <c r="AO5" s="79"/>
      <c r="AP5" s="50"/>
      <c r="AR5" s="50"/>
      <c r="AT5" s="50"/>
    </row>
    <row r="6" spans="2:46" ht="26.25" customHeight="1" thickBot="1" x14ac:dyDescent="0.25">
      <c r="B6" s="25" t="s">
        <v>211</v>
      </c>
      <c r="C6" s="73">
        <v>521905401160417</v>
      </c>
      <c r="D6" s="16" t="s">
        <v>240</v>
      </c>
      <c r="E6" s="16" t="s">
        <v>198</v>
      </c>
      <c r="F6" s="32" t="s">
        <v>64</v>
      </c>
      <c r="G6" s="34" t="s">
        <v>46</v>
      </c>
      <c r="H6" s="34" t="s">
        <v>65</v>
      </c>
      <c r="I6" s="27">
        <v>7897473204331</v>
      </c>
      <c r="J6" s="27">
        <v>1101302600019</v>
      </c>
      <c r="K6" s="68" t="s">
        <v>139</v>
      </c>
      <c r="L6" s="26" t="s">
        <v>8</v>
      </c>
      <c r="M6" s="52">
        <v>26.287103999999999</v>
      </c>
      <c r="N6" s="69"/>
      <c r="O6" s="76">
        <v>31.959525682828797</v>
      </c>
      <c r="P6" s="69">
        <v>42.691024710440487</v>
      </c>
      <c r="Q6" s="76">
        <v>34.171922337848059</v>
      </c>
      <c r="R6" s="69">
        <v>45.548594881367123</v>
      </c>
      <c r="S6" s="76">
        <v>34.412373967749119</v>
      </c>
      <c r="T6" s="53">
        <v>45.858585088724602</v>
      </c>
      <c r="U6" s="76">
        <v>34.654033897297914</v>
      </c>
      <c r="V6" s="53">
        <v>46.16985851857693</v>
      </c>
      <c r="W6" s="76">
        <v>35.656922604925441</v>
      </c>
      <c r="X6" s="53">
        <v>47.460551639999998</v>
      </c>
      <c r="Y6" s="78"/>
      <c r="Z6" s="109">
        <v>1</v>
      </c>
      <c r="AA6" s="72">
        <v>0.1008</v>
      </c>
      <c r="AB6" s="51"/>
      <c r="AD6" s="50"/>
      <c r="AE6" s="246">
        <v>1.0679000000000001</v>
      </c>
      <c r="AF6" s="178" t="s">
        <v>288</v>
      </c>
      <c r="AG6" s="172">
        <v>3</v>
      </c>
      <c r="AH6" s="60">
        <v>6.7900000000000002E-2</v>
      </c>
      <c r="AI6" s="3">
        <v>6.7900000000000002E-2</v>
      </c>
      <c r="AJ6" s="168">
        <v>12</v>
      </c>
      <c r="AK6" s="57">
        <v>0.72335799999999995</v>
      </c>
      <c r="AL6" s="169">
        <v>0.74862399999999996</v>
      </c>
      <c r="AM6" s="170">
        <v>0.74260400000000004</v>
      </c>
      <c r="AN6" s="50"/>
      <c r="AP6" s="50"/>
      <c r="AR6" s="50"/>
      <c r="AT6" s="50"/>
    </row>
    <row r="7" spans="2:46" ht="25.5" x14ac:dyDescent="0.2">
      <c r="B7" s="15" t="s">
        <v>289</v>
      </c>
      <c r="C7" s="73">
        <v>521915120019406</v>
      </c>
      <c r="D7" s="63" t="s">
        <v>245</v>
      </c>
      <c r="E7" s="63" t="s">
        <v>245</v>
      </c>
      <c r="F7" s="64" t="s">
        <v>299</v>
      </c>
      <c r="G7" s="30" t="s">
        <v>297</v>
      </c>
      <c r="H7" s="65" t="s">
        <v>2530</v>
      </c>
      <c r="I7" s="67">
        <v>7897473207103</v>
      </c>
      <c r="J7" s="67">
        <v>1101302770011</v>
      </c>
      <c r="K7" s="68" t="s">
        <v>149</v>
      </c>
      <c r="L7" s="19" t="s">
        <v>11</v>
      </c>
      <c r="M7" s="52">
        <v>34.610638999999999</v>
      </c>
      <c r="N7" s="69"/>
      <c r="O7" s="76">
        <v>40.601140451100001</v>
      </c>
      <c r="P7" s="69">
        <v>56.12869485247969</v>
      </c>
      <c r="Q7" s="76">
        <v>43.048453288499999</v>
      </c>
      <c r="R7" s="69">
        <v>59.511961281274282</v>
      </c>
      <c r="S7" s="76">
        <v>43.302003717600002</v>
      </c>
      <c r="T7" s="53">
        <v>59.862479875248496</v>
      </c>
      <c r="U7" s="76">
        <v>43.566578078400006</v>
      </c>
      <c r="V7" s="53">
        <v>60.228238408091165</v>
      </c>
      <c r="W7" s="76">
        <v>44.657947316700003</v>
      </c>
      <c r="X7" s="53">
        <v>61.736992356067127</v>
      </c>
      <c r="Y7" s="78"/>
      <c r="Z7" s="109">
        <v>3</v>
      </c>
      <c r="AA7" s="72">
        <v>6.7900000000000002E-2</v>
      </c>
      <c r="AD7" s="50"/>
      <c r="AF7" s="1"/>
      <c r="AG7" s="1"/>
      <c r="AH7" s="61"/>
      <c r="AJ7" s="168">
        <v>17</v>
      </c>
      <c r="AK7" s="57">
        <v>0.72335799999999995</v>
      </c>
      <c r="AL7" s="169">
        <v>0.75022999999999995</v>
      </c>
      <c r="AM7" s="170">
        <v>0.74381200000000003</v>
      </c>
      <c r="AN7" s="50"/>
      <c r="AP7" s="50"/>
      <c r="AR7" s="50"/>
      <c r="AT7" s="50"/>
    </row>
    <row r="8" spans="2:46" ht="25.5" customHeight="1" x14ac:dyDescent="0.2">
      <c r="B8" s="62" t="s">
        <v>298</v>
      </c>
      <c r="C8" s="73">
        <v>521920040020107</v>
      </c>
      <c r="D8" s="63" t="s">
        <v>364</v>
      </c>
      <c r="E8" s="63" t="s">
        <v>290</v>
      </c>
      <c r="F8" s="64" t="s">
        <v>388</v>
      </c>
      <c r="G8" s="30" t="s">
        <v>291</v>
      </c>
      <c r="H8" s="65" t="s">
        <v>293</v>
      </c>
      <c r="I8" s="247">
        <v>7897473207011</v>
      </c>
      <c r="J8" s="67">
        <v>1101302870024</v>
      </c>
      <c r="K8" s="68" t="s">
        <v>149</v>
      </c>
      <c r="L8" s="20" t="s">
        <v>11</v>
      </c>
      <c r="M8" s="52">
        <v>37.878092000000002</v>
      </c>
      <c r="N8" s="69"/>
      <c r="O8" s="76">
        <v>44.856117079199997</v>
      </c>
      <c r="P8" s="69">
        <v>62.010950427312615</v>
      </c>
      <c r="Q8" s="76">
        <v>47.557203494399999</v>
      </c>
      <c r="R8" s="69">
        <v>65.745043940068413</v>
      </c>
      <c r="S8" s="76">
        <v>47.851045531200008</v>
      </c>
      <c r="T8" s="53">
        <v>66.151263318025116</v>
      </c>
      <c r="U8" s="76">
        <v>48.144887568000001</v>
      </c>
      <c r="V8" s="53">
        <v>66.557482695981804</v>
      </c>
      <c r="W8" s="76">
        <v>49.3428589488</v>
      </c>
      <c r="X8" s="53">
        <v>68.21360785226679</v>
      </c>
      <c r="Y8" s="78"/>
      <c r="Z8" s="109">
        <v>2</v>
      </c>
      <c r="AA8" s="72">
        <v>8.4400000000000003E-2</v>
      </c>
      <c r="AD8" s="50"/>
      <c r="AF8" s="1"/>
      <c r="AG8" s="1"/>
      <c r="AH8" s="61"/>
      <c r="AJ8" s="168">
        <v>17.5</v>
      </c>
      <c r="AK8" s="57">
        <v>0.72335799999999995</v>
      </c>
      <c r="AL8" s="169">
        <v>0.75040200000000001</v>
      </c>
      <c r="AM8" s="170">
        <v>0.74394199999999999</v>
      </c>
      <c r="AN8" s="50"/>
      <c r="AP8" s="50"/>
      <c r="AR8" s="50"/>
      <c r="AT8" s="50"/>
    </row>
    <row r="9" spans="2:46" ht="25.5" customHeight="1" x14ac:dyDescent="0.2">
      <c r="B9" s="62" t="s">
        <v>300</v>
      </c>
      <c r="C9" s="73">
        <v>521920040020007</v>
      </c>
      <c r="D9" s="63" t="s">
        <v>364</v>
      </c>
      <c r="E9" s="63" t="s">
        <v>290</v>
      </c>
      <c r="F9" s="64" t="s">
        <v>388</v>
      </c>
      <c r="G9" s="30" t="s">
        <v>292</v>
      </c>
      <c r="H9" s="65" t="s">
        <v>294</v>
      </c>
      <c r="I9" s="247">
        <v>7897473207004</v>
      </c>
      <c r="J9" s="67">
        <v>1101302870016</v>
      </c>
      <c r="K9" s="68" t="s">
        <v>149</v>
      </c>
      <c r="L9" s="20" t="s">
        <v>11</v>
      </c>
      <c r="M9" s="52">
        <v>24.919512000000001</v>
      </c>
      <c r="N9" s="69"/>
      <c r="O9" s="76">
        <v>29.508521464800001</v>
      </c>
      <c r="P9" s="69">
        <v>40.793799840189791</v>
      </c>
      <c r="Q9" s="76">
        <v>31.294176919200002</v>
      </c>
      <c r="R9" s="69">
        <v>43.262363752388175</v>
      </c>
      <c r="S9" s="76">
        <v>31.475002788000005</v>
      </c>
      <c r="T9" s="53">
        <v>43.512344908053834</v>
      </c>
      <c r="U9" s="76">
        <v>31.667130273600002</v>
      </c>
      <c r="V9" s="53">
        <v>43.777949885948594</v>
      </c>
      <c r="W9" s="76">
        <v>32.469545066400002</v>
      </c>
      <c r="X9" s="53">
        <v>44.887241264214964</v>
      </c>
      <c r="Y9" s="78"/>
      <c r="Z9" s="109">
        <v>2</v>
      </c>
      <c r="AA9" s="72">
        <v>8.4400000000000003E-2</v>
      </c>
      <c r="AB9" s="51"/>
      <c r="AD9" s="50"/>
      <c r="AF9" s="1"/>
      <c r="AG9" s="1"/>
      <c r="AH9" s="61"/>
      <c r="AJ9" s="168">
        <v>18</v>
      </c>
      <c r="AK9" s="57">
        <v>0.72335799999999995</v>
      </c>
      <c r="AL9" s="169">
        <v>0.75057700000000005</v>
      </c>
      <c r="AM9" s="170">
        <v>0.74407199999999996</v>
      </c>
      <c r="AN9" s="50"/>
      <c r="AP9" s="50"/>
      <c r="AR9" s="50"/>
      <c r="AT9" s="50"/>
    </row>
    <row r="10" spans="2:46" ht="25.5" customHeight="1" x14ac:dyDescent="0.2">
      <c r="B10" s="15"/>
      <c r="C10" s="66" t="s">
        <v>2551</v>
      </c>
      <c r="D10" s="28" t="s">
        <v>2542</v>
      </c>
      <c r="E10" s="28" t="s">
        <v>2533</v>
      </c>
      <c r="F10" s="33"/>
      <c r="G10" s="18"/>
      <c r="H10" s="18" t="s">
        <v>1354</v>
      </c>
      <c r="I10" s="29">
        <v>7897473207035</v>
      </c>
      <c r="J10" s="29">
        <v>1101302900012</v>
      </c>
      <c r="K10" s="21"/>
      <c r="L10" s="26" t="s">
        <v>11</v>
      </c>
      <c r="M10" s="198"/>
      <c r="N10" s="199"/>
      <c r="O10" s="76">
        <v>51.94276</v>
      </c>
      <c r="P10" s="69">
        <v>71.808968000000007</v>
      </c>
      <c r="Q10" s="76">
        <v>55.065832</v>
      </c>
      <c r="R10" s="69">
        <v>76.124880000000005</v>
      </c>
      <c r="S10" s="76">
        <v>55.401996000000004</v>
      </c>
      <c r="T10" s="53">
        <v>76.591172</v>
      </c>
      <c r="U10" s="76">
        <v>55.738160000000001</v>
      </c>
      <c r="V10" s="53">
        <v>77.05746400000001</v>
      </c>
      <c r="W10" s="76">
        <v>57.137036000000002</v>
      </c>
      <c r="X10" s="53">
        <v>78.987696</v>
      </c>
      <c r="Z10" s="133">
        <v>2</v>
      </c>
      <c r="AA10" s="201">
        <v>8.4400000000000003E-2</v>
      </c>
      <c r="AD10" s="50"/>
      <c r="AF10" s="1"/>
      <c r="AG10" s="1"/>
      <c r="AH10" s="61"/>
      <c r="AL10" s="50"/>
      <c r="AN10" s="50"/>
      <c r="AP10" s="50"/>
      <c r="AR10" s="50"/>
      <c r="AT10" s="50"/>
    </row>
    <row r="11" spans="2:46" ht="25.5" customHeight="1" x14ac:dyDescent="0.2">
      <c r="B11" s="15"/>
      <c r="C11" s="66">
        <v>521920110020707</v>
      </c>
      <c r="D11" s="28" t="s">
        <v>2542</v>
      </c>
      <c r="E11" s="28" t="s">
        <v>2534</v>
      </c>
      <c r="F11" s="33"/>
      <c r="G11" s="18"/>
      <c r="H11" s="18" t="s">
        <v>1339</v>
      </c>
      <c r="I11" s="29">
        <v>7897473207028</v>
      </c>
      <c r="J11" s="29">
        <v>1101302900020</v>
      </c>
      <c r="K11" s="21"/>
      <c r="L11" s="26" t="s">
        <v>11</v>
      </c>
      <c r="M11" s="198"/>
      <c r="N11" s="199"/>
      <c r="O11" s="76">
        <v>25.97138</v>
      </c>
      <c r="P11" s="69">
        <v>35.904484000000004</v>
      </c>
      <c r="Q11" s="76">
        <v>27.543759999999999</v>
      </c>
      <c r="R11" s="69">
        <v>38.073284000000001</v>
      </c>
      <c r="S11" s="76">
        <v>27.706420000000001</v>
      </c>
      <c r="T11" s="53">
        <v>38.301008000000003</v>
      </c>
      <c r="U11" s="76">
        <v>27.879924000000003</v>
      </c>
      <c r="V11" s="53">
        <v>38.539575999999997</v>
      </c>
      <c r="W11" s="76">
        <v>28.573940000000004</v>
      </c>
      <c r="X11" s="53">
        <v>39.504691999999999</v>
      </c>
      <c r="Z11" s="133">
        <v>2</v>
      </c>
      <c r="AA11" s="201">
        <v>8.4400000000000003E-2</v>
      </c>
      <c r="AD11" s="50"/>
      <c r="AF11" s="1"/>
      <c r="AG11" s="1"/>
      <c r="AH11" s="61"/>
      <c r="AL11" s="50"/>
      <c r="AN11" s="50"/>
      <c r="AP11" s="50"/>
      <c r="AR11" s="50"/>
      <c r="AT11" s="50"/>
    </row>
    <row r="12" spans="2:46" ht="39" thickBot="1" x14ac:dyDescent="0.25">
      <c r="B12" s="25" t="s">
        <v>156</v>
      </c>
      <c r="C12" s="73">
        <v>521914110019205</v>
      </c>
      <c r="D12" s="16" t="s">
        <v>361</v>
      </c>
      <c r="E12" s="16" t="s">
        <v>153</v>
      </c>
      <c r="F12" s="32" t="s">
        <v>158</v>
      </c>
      <c r="G12" s="34" t="s">
        <v>154</v>
      </c>
      <c r="H12" s="34" t="s">
        <v>154</v>
      </c>
      <c r="I12" s="27">
        <v>7897473206854</v>
      </c>
      <c r="J12" s="27">
        <v>1101302740015</v>
      </c>
      <c r="K12" s="68" t="s">
        <v>197</v>
      </c>
      <c r="L12" s="26" t="s">
        <v>8</v>
      </c>
      <c r="M12" s="52">
        <v>34.450454000000001</v>
      </c>
      <c r="N12" s="69"/>
      <c r="O12" s="76">
        <v>41.105531626888137</v>
      </c>
      <c r="P12" s="69">
        <v>54.908113588247431</v>
      </c>
      <c r="Q12" s="76">
        <v>43.948975148691275</v>
      </c>
      <c r="R12" s="69">
        <v>58.580668793158466</v>
      </c>
      <c r="S12" s="76">
        <v>44.256879043163273</v>
      </c>
      <c r="T12" s="53">
        <v>58.977560085345289</v>
      </c>
      <c r="U12" s="76">
        <v>44.567413277613745</v>
      </c>
      <c r="V12" s="53">
        <v>59.377536585338675</v>
      </c>
      <c r="W12" s="76">
        <v>45.855555287186064</v>
      </c>
      <c r="X12" s="53">
        <v>61.035271433877021</v>
      </c>
      <c r="Y12" s="78"/>
      <c r="Z12" s="109">
        <v>3</v>
      </c>
      <c r="AA12" s="72">
        <v>6.7900000000000002E-2</v>
      </c>
      <c r="AD12" s="50"/>
      <c r="AF12" s="1"/>
      <c r="AG12" s="1"/>
      <c r="AH12" s="61"/>
      <c r="AJ12" s="171">
        <v>20</v>
      </c>
      <c r="AK12" s="172">
        <v>0.72335799999999995</v>
      </c>
      <c r="AL12" s="173">
        <v>0.75129599999999996</v>
      </c>
      <c r="AM12" s="174">
        <v>0.74461299999999997</v>
      </c>
      <c r="AN12" s="50"/>
      <c r="AP12" s="50"/>
      <c r="AR12" s="50"/>
      <c r="AT12" s="50"/>
    </row>
    <row r="13" spans="2:46" ht="37.5" customHeight="1" x14ac:dyDescent="0.2">
      <c r="B13" s="25" t="s">
        <v>157</v>
      </c>
      <c r="C13" s="73">
        <v>521914110019305</v>
      </c>
      <c r="D13" s="16" t="s">
        <v>361</v>
      </c>
      <c r="E13" s="16" t="s">
        <v>153</v>
      </c>
      <c r="F13" s="32" t="s">
        <v>158</v>
      </c>
      <c r="G13" s="34" t="s">
        <v>154</v>
      </c>
      <c r="H13" s="34" t="s">
        <v>155</v>
      </c>
      <c r="I13" s="27">
        <v>7897473206861</v>
      </c>
      <c r="J13" s="27">
        <v>1101302740023</v>
      </c>
      <c r="K13" s="68" t="s">
        <v>197</v>
      </c>
      <c r="L13" s="26" t="s">
        <v>8</v>
      </c>
      <c r="M13" s="52">
        <v>68.911587000000011</v>
      </c>
      <c r="N13" s="69"/>
      <c r="O13" s="76">
        <v>82.199561985833668</v>
      </c>
      <c r="P13" s="69">
        <v>109.80086396620156</v>
      </c>
      <c r="Q13" s="76">
        <v>87.89795029738255</v>
      </c>
      <c r="R13" s="69">
        <v>117.16133758631693</v>
      </c>
      <c r="S13" s="76">
        <v>88.513758086326547</v>
      </c>
      <c r="T13" s="53">
        <v>117.95512017069058</v>
      </c>
      <c r="U13" s="76">
        <v>89.134826555227491</v>
      </c>
      <c r="V13" s="53">
        <v>118.75507317067735</v>
      </c>
      <c r="W13" s="76">
        <v>91.711110574372128</v>
      </c>
      <c r="X13" s="53">
        <v>122.07054286775404</v>
      </c>
      <c r="Y13" s="78"/>
      <c r="Z13" s="109">
        <v>3</v>
      </c>
      <c r="AA13" s="72">
        <v>6.7900000000000002E-2</v>
      </c>
      <c r="AD13" s="50"/>
      <c r="AF13" s="1"/>
      <c r="AG13" s="1"/>
      <c r="AH13" s="61"/>
      <c r="AJ13" s="3"/>
      <c r="AN13" s="50"/>
      <c r="AP13" s="50"/>
      <c r="AR13" s="50"/>
      <c r="AT13" s="50"/>
    </row>
    <row r="14" spans="2:46" ht="38.25" customHeight="1" x14ac:dyDescent="0.2">
      <c r="B14" s="25" t="s">
        <v>269</v>
      </c>
      <c r="C14" s="73">
        <v>521917030019706</v>
      </c>
      <c r="D14" s="16" t="s">
        <v>362</v>
      </c>
      <c r="E14" s="16" t="s">
        <v>204</v>
      </c>
      <c r="F14" s="32" t="s">
        <v>63</v>
      </c>
      <c r="G14" s="34" t="s">
        <v>205</v>
      </c>
      <c r="H14" s="34" t="s">
        <v>205</v>
      </c>
      <c r="I14" s="27">
        <v>7897473207271</v>
      </c>
      <c r="J14" s="27">
        <v>1101302800018</v>
      </c>
      <c r="K14" s="68" t="s">
        <v>149</v>
      </c>
      <c r="L14" s="26" t="s">
        <v>11</v>
      </c>
      <c r="M14" s="52">
        <v>1221.1970450000001</v>
      </c>
      <c r="N14" s="69"/>
      <c r="O14" s="76">
        <v>1432.5404285917882</v>
      </c>
      <c r="P14" s="69">
        <v>1980.4031041224241</v>
      </c>
      <c r="Q14" s="76">
        <v>1518.8286752294448</v>
      </c>
      <c r="R14" s="69">
        <v>2099.6915430940762</v>
      </c>
      <c r="S14" s="76">
        <v>1528.0354563192791</v>
      </c>
      <c r="T14" s="53">
        <v>2112.4193778451049</v>
      </c>
      <c r="U14" s="76">
        <v>1537.3629846207361</v>
      </c>
      <c r="V14" s="53">
        <v>2125.3141385326994</v>
      </c>
      <c r="W14" s="76">
        <v>1575.7887208169959</v>
      </c>
      <c r="X14" s="53">
        <v>2178.4354646205561</v>
      </c>
      <c r="Y14" s="78"/>
      <c r="Z14" s="109">
        <v>3</v>
      </c>
      <c r="AA14" s="72">
        <v>6.7900000000000002E-2</v>
      </c>
      <c r="AD14" s="50"/>
      <c r="AF14" s="1"/>
      <c r="AG14" s="1"/>
      <c r="AH14" s="61"/>
      <c r="AJ14" s="3"/>
      <c r="AN14" s="50"/>
      <c r="AP14" s="50"/>
      <c r="AR14" s="50"/>
      <c r="AT14" s="50"/>
    </row>
    <row r="15" spans="2:46" ht="25.5" customHeight="1" x14ac:dyDescent="0.2">
      <c r="B15" s="15" t="s">
        <v>295</v>
      </c>
      <c r="C15" s="73">
        <v>521919040020603</v>
      </c>
      <c r="D15" s="28" t="s">
        <v>363</v>
      </c>
      <c r="E15" s="28" t="s">
        <v>296</v>
      </c>
      <c r="F15" s="33" t="s">
        <v>64</v>
      </c>
      <c r="G15" s="30" t="s">
        <v>46</v>
      </c>
      <c r="H15" s="18" t="s">
        <v>271</v>
      </c>
      <c r="I15" s="29">
        <v>7897473207554</v>
      </c>
      <c r="J15" s="29">
        <v>1101302850015</v>
      </c>
      <c r="K15" s="68" t="s">
        <v>139</v>
      </c>
      <c r="L15" s="19" t="s">
        <v>8</v>
      </c>
      <c r="M15" s="52">
        <v>25.197312</v>
      </c>
      <c r="N15" s="69"/>
      <c r="O15" s="76">
        <v>30.633111935999999</v>
      </c>
      <c r="P15" s="69">
        <v>40.91922238132895</v>
      </c>
      <c r="Q15" s="76">
        <v>32.764111027200002</v>
      </c>
      <c r="R15" s="69">
        <v>43.672088595763967</v>
      </c>
      <c r="S15" s="76">
        <v>32.984159846399997</v>
      </c>
      <c r="T15" s="53">
        <v>43.955319743817313</v>
      </c>
      <c r="U15" s="76">
        <v>33.215790182399999</v>
      </c>
      <c r="V15" s="53">
        <v>44.253674416349021</v>
      </c>
      <c r="W15" s="76">
        <v>34.1770560768</v>
      </c>
      <c r="X15" s="53">
        <v>45.4908</v>
      </c>
      <c r="Y15" s="78"/>
      <c r="Z15" s="109">
        <v>1</v>
      </c>
      <c r="AA15" s="72">
        <v>0.1008</v>
      </c>
      <c r="AD15" s="50"/>
      <c r="AF15" s="1"/>
      <c r="AG15" s="1"/>
      <c r="AH15" s="61"/>
      <c r="AJ15" s="3"/>
      <c r="AN15" s="50"/>
      <c r="AP15" s="50"/>
      <c r="AR15" s="50"/>
      <c r="AT15" s="50"/>
    </row>
    <row r="16" spans="2:46" ht="25.5" hidden="1" customHeight="1" x14ac:dyDescent="0.2">
      <c r="B16" s="25" t="s">
        <v>94</v>
      </c>
      <c r="C16" s="73">
        <v>521912060017904</v>
      </c>
      <c r="D16" s="16" t="s">
        <v>250</v>
      </c>
      <c r="E16" s="16" t="s">
        <v>112</v>
      </c>
      <c r="F16" s="32" t="s">
        <v>130</v>
      </c>
      <c r="G16" s="34" t="s">
        <v>105</v>
      </c>
      <c r="H16" s="34" t="s">
        <v>96</v>
      </c>
      <c r="I16" s="27">
        <v>7897473205864</v>
      </c>
      <c r="J16" s="27">
        <v>1101302680039</v>
      </c>
      <c r="K16" s="68" t="s">
        <v>139</v>
      </c>
      <c r="L16" s="26" t="s">
        <v>8</v>
      </c>
      <c r="M16" s="52">
        <v>98.898219000000012</v>
      </c>
      <c r="N16" s="69"/>
      <c r="O16" s="76">
        <v>117.96850528735077</v>
      </c>
      <c r="P16" s="69">
        <v>157.58044797835865</v>
      </c>
      <c r="Q16" s="76">
        <v>126.15222789140772</v>
      </c>
      <c r="R16" s="69">
        <v>168.15140409128898</v>
      </c>
      <c r="S16" s="76">
        <v>127.03150442612746</v>
      </c>
      <c r="T16" s="53">
        <v>169.28460268779597</v>
      </c>
      <c r="U16" s="76">
        <v>127.92860332565104</v>
      </c>
      <c r="V16" s="53">
        <v>170.4403456616057</v>
      </c>
      <c r="W16" s="76">
        <v>131.63201160317143</v>
      </c>
      <c r="X16" s="53">
        <v>175.20659181357476</v>
      </c>
      <c r="Y16" s="78"/>
      <c r="Z16" s="109">
        <v>3</v>
      </c>
      <c r="AA16" s="72">
        <v>6.7900000000000002E-2</v>
      </c>
      <c r="AD16" s="50"/>
      <c r="AF16" s="1"/>
      <c r="AG16" s="1"/>
      <c r="AH16" s="61"/>
      <c r="AJ16" s="3"/>
      <c r="AN16" s="50"/>
      <c r="AP16" s="50"/>
      <c r="AR16" s="50"/>
      <c r="AT16" s="50"/>
    </row>
    <row r="17" spans="2:46" ht="25.5" hidden="1" x14ac:dyDescent="0.2">
      <c r="B17" s="25" t="s">
        <v>95</v>
      </c>
      <c r="C17" s="73">
        <v>521912060018004</v>
      </c>
      <c r="D17" s="16" t="s">
        <v>250</v>
      </c>
      <c r="E17" s="16" t="s">
        <v>112</v>
      </c>
      <c r="F17" s="32" t="s">
        <v>130</v>
      </c>
      <c r="G17" s="34" t="s">
        <v>106</v>
      </c>
      <c r="H17" s="34" t="s">
        <v>97</v>
      </c>
      <c r="I17" s="27">
        <v>7897473205871</v>
      </c>
      <c r="J17" s="27">
        <v>1101302680047</v>
      </c>
      <c r="K17" s="68" t="s">
        <v>139</v>
      </c>
      <c r="L17" s="26" t="s">
        <v>8</v>
      </c>
      <c r="M17" s="52">
        <v>180.20812500000002</v>
      </c>
      <c r="N17" s="69"/>
      <c r="O17" s="76">
        <v>214.97019911532351</v>
      </c>
      <c r="P17" s="69">
        <v>287.15376359203486</v>
      </c>
      <c r="Q17" s="76">
        <v>229.87791489742929</v>
      </c>
      <c r="R17" s="69">
        <v>306.40992082085398</v>
      </c>
      <c r="S17" s="76">
        <v>231.47451861296884</v>
      </c>
      <c r="T17" s="53">
        <v>308.46735298275973</v>
      </c>
      <c r="U17" s="76">
        <v>233.10769866081947</v>
      </c>
      <c r="V17" s="53">
        <v>310.57133200300495</v>
      </c>
      <c r="W17" s="76">
        <v>239.85894294313152</v>
      </c>
      <c r="X17" s="53">
        <v>319.26024222560949</v>
      </c>
      <c r="Y17" s="78"/>
      <c r="Z17" s="109">
        <v>3</v>
      </c>
      <c r="AA17" s="72">
        <v>6.7900000000000002E-2</v>
      </c>
      <c r="AD17" s="50"/>
      <c r="AF17" s="1"/>
      <c r="AG17" s="1"/>
      <c r="AH17" s="61"/>
      <c r="AJ17" s="3"/>
      <c r="AN17" s="50"/>
      <c r="AP17" s="50"/>
      <c r="AR17" s="50"/>
      <c r="AT17" s="50"/>
    </row>
    <row r="18" spans="2:46" ht="24" hidden="1" customHeight="1" x14ac:dyDescent="0.2">
      <c r="B18" s="25" t="s">
        <v>221</v>
      </c>
      <c r="C18" s="73">
        <v>521917070020004</v>
      </c>
      <c r="D18" s="16" t="s">
        <v>264</v>
      </c>
      <c r="E18" s="16" t="s">
        <v>227</v>
      </c>
      <c r="F18" s="32" t="s">
        <v>387</v>
      </c>
      <c r="G18" s="34" t="s">
        <v>223</v>
      </c>
      <c r="H18" s="34" t="s">
        <v>223</v>
      </c>
      <c r="I18" s="27" t="s">
        <v>225</v>
      </c>
      <c r="J18" s="27">
        <v>1101302830014</v>
      </c>
      <c r="K18" s="68" t="s">
        <v>139</v>
      </c>
      <c r="L18" s="26" t="s">
        <v>8</v>
      </c>
      <c r="M18" s="52">
        <v>25.461503999999998</v>
      </c>
      <c r="N18" s="69"/>
      <c r="O18" s="76">
        <v>30.956636975201281</v>
      </c>
      <c r="P18" s="69">
        <v>41.351381969054273</v>
      </c>
      <c r="Q18" s="76">
        <v>33.095327351708157</v>
      </c>
      <c r="R18" s="69">
        <v>44.113574972619276</v>
      </c>
      <c r="S18" s="76">
        <v>33.324904284779514</v>
      </c>
      <c r="T18" s="53">
        <v>44.409402273420795</v>
      </c>
      <c r="U18" s="76">
        <v>33.566564214328324</v>
      </c>
      <c r="V18" s="53">
        <v>44.721013585985609</v>
      </c>
      <c r="W18" s="76">
        <v>34.533203932523513</v>
      </c>
      <c r="X18" s="53">
        <v>45.96484465846153</v>
      </c>
      <c r="Y18" s="78"/>
      <c r="Z18" s="71">
        <v>1</v>
      </c>
      <c r="AA18" s="72">
        <v>0.1008</v>
      </c>
      <c r="AD18" s="50"/>
      <c r="AF18" s="1"/>
      <c r="AG18" s="1"/>
      <c r="AH18" s="61"/>
      <c r="AL18" s="50"/>
      <c r="AN18" s="50"/>
      <c r="AP18" s="50"/>
      <c r="AR18" s="50"/>
      <c r="AT18" s="50"/>
    </row>
    <row r="19" spans="2:46" ht="24.75" hidden="1" x14ac:dyDescent="0.2">
      <c r="B19" s="25" t="s">
        <v>222</v>
      </c>
      <c r="C19" s="73">
        <v>521917070020104</v>
      </c>
      <c r="D19" s="16" t="s">
        <v>264</v>
      </c>
      <c r="E19" s="16" t="s">
        <v>228</v>
      </c>
      <c r="F19" s="32" t="s">
        <v>387</v>
      </c>
      <c r="G19" s="34" t="s">
        <v>224</v>
      </c>
      <c r="H19" s="34" t="s">
        <v>224</v>
      </c>
      <c r="I19" s="27" t="s">
        <v>226</v>
      </c>
      <c r="J19" s="27">
        <v>1101302830022</v>
      </c>
      <c r="K19" s="68" t="s">
        <v>139</v>
      </c>
      <c r="L19" s="26" t="s">
        <v>8</v>
      </c>
      <c r="M19" s="52">
        <v>76.384512000000001</v>
      </c>
      <c r="N19" s="69"/>
      <c r="O19" s="76">
        <v>92.869910925603833</v>
      </c>
      <c r="P19" s="69">
        <v>124.05414590716279</v>
      </c>
      <c r="Q19" s="76">
        <v>99.310148048079355</v>
      </c>
      <c r="R19" s="69">
        <v>132.37293636362097</v>
      </c>
      <c r="S19" s="76">
        <v>99.99887884729344</v>
      </c>
      <c r="T19" s="53">
        <v>133.26041088282471</v>
      </c>
      <c r="U19" s="76">
        <v>100.69969264298496</v>
      </c>
      <c r="V19" s="53">
        <v>134.16304075795682</v>
      </c>
      <c r="W19" s="76">
        <v>103.61169479404799</v>
      </c>
      <c r="X19" s="53">
        <v>137.91061684615383</v>
      </c>
      <c r="Y19" s="78"/>
      <c r="Z19" s="71">
        <v>1</v>
      </c>
      <c r="AA19" s="72">
        <v>0.1008</v>
      </c>
      <c r="AD19" s="50"/>
      <c r="AF19" s="1"/>
      <c r="AG19" s="1"/>
      <c r="AH19" s="61"/>
      <c r="AL19" s="50"/>
      <c r="AN19" s="50"/>
      <c r="AP19" s="50"/>
      <c r="AR19" s="50"/>
      <c r="AT19" s="50"/>
    </row>
    <row r="20" spans="2:46" ht="72" hidden="1" x14ac:dyDescent="0.2">
      <c r="B20" s="15" t="s">
        <v>272</v>
      </c>
      <c r="C20" s="73" t="s">
        <v>146</v>
      </c>
      <c r="D20" s="28" t="s">
        <v>266</v>
      </c>
      <c r="E20" s="28" t="s">
        <v>266</v>
      </c>
      <c r="F20" s="33" t="s">
        <v>273</v>
      </c>
      <c r="G20" s="18" t="s">
        <v>273</v>
      </c>
      <c r="H20" s="18" t="s">
        <v>273</v>
      </c>
      <c r="I20" s="29">
        <v>7897473207479</v>
      </c>
      <c r="J20" s="29">
        <v>80874820002</v>
      </c>
      <c r="K20" s="77"/>
      <c r="L20" s="19" t="s">
        <v>146</v>
      </c>
      <c r="M20" s="52" t="e">
        <v>#N/A</v>
      </c>
      <c r="N20" s="53"/>
      <c r="O20" s="76">
        <v>177.79</v>
      </c>
      <c r="P20" s="69" t="s">
        <v>192</v>
      </c>
      <c r="Q20" s="76">
        <v>177.79</v>
      </c>
      <c r="R20" s="69" t="s">
        <v>192</v>
      </c>
      <c r="S20" s="76">
        <v>177.79</v>
      </c>
      <c r="T20" s="69" t="s">
        <v>192</v>
      </c>
      <c r="U20" s="76">
        <v>208.14</v>
      </c>
      <c r="V20" s="69" t="s">
        <v>192</v>
      </c>
      <c r="W20" s="76">
        <v>177.79</v>
      </c>
      <c r="X20" s="53" t="s">
        <v>192</v>
      </c>
      <c r="Y20" s="78"/>
      <c r="Z20" s="71" t="s">
        <v>2419</v>
      </c>
      <c r="AA20" s="72" t="s">
        <v>407</v>
      </c>
      <c r="AL20" s="50"/>
      <c r="AN20" s="50"/>
      <c r="AP20" s="50"/>
      <c r="AR20" s="50"/>
      <c r="AT20" s="50"/>
    </row>
    <row r="21" spans="2:46" ht="72" hidden="1" customHeight="1" x14ac:dyDescent="0.2">
      <c r="B21" s="15" t="s">
        <v>274</v>
      </c>
      <c r="C21" s="73" t="s">
        <v>146</v>
      </c>
      <c r="D21" s="28" t="s">
        <v>266</v>
      </c>
      <c r="E21" s="28" t="s">
        <v>278</v>
      </c>
      <c r="F21" s="33" t="s">
        <v>282</v>
      </c>
      <c r="G21" s="18" t="s">
        <v>282</v>
      </c>
      <c r="H21" s="30" t="s">
        <v>282</v>
      </c>
      <c r="I21" s="29">
        <v>7897473207493</v>
      </c>
      <c r="J21" s="29">
        <v>80874820002</v>
      </c>
      <c r="K21" s="68"/>
      <c r="L21" s="19" t="s">
        <v>146</v>
      </c>
      <c r="M21" s="52" t="e">
        <v>#N/A</v>
      </c>
      <c r="N21" s="53"/>
      <c r="O21" s="76">
        <v>86.71</v>
      </c>
      <c r="P21" s="69" t="s">
        <v>192</v>
      </c>
      <c r="Q21" s="76">
        <v>86.71</v>
      </c>
      <c r="R21" s="69" t="s">
        <v>192</v>
      </c>
      <c r="S21" s="76">
        <v>86.71</v>
      </c>
      <c r="T21" s="69" t="s">
        <v>192</v>
      </c>
      <c r="U21" s="76">
        <v>101.51</v>
      </c>
      <c r="V21" s="69" t="s">
        <v>192</v>
      </c>
      <c r="W21" s="76">
        <v>86.71</v>
      </c>
      <c r="X21" s="53" t="s">
        <v>192</v>
      </c>
      <c r="Y21" s="78"/>
      <c r="Z21" s="71" t="s">
        <v>2419</v>
      </c>
      <c r="AA21" s="72" t="s">
        <v>407</v>
      </c>
      <c r="AD21" s="50"/>
      <c r="AF21" s="1"/>
      <c r="AG21" s="1"/>
      <c r="AH21" s="61"/>
      <c r="AL21" s="50"/>
      <c r="AN21" s="50"/>
      <c r="AP21" s="50"/>
      <c r="AR21" s="50"/>
      <c r="AT21" s="50"/>
    </row>
    <row r="22" spans="2:46" ht="12.75" hidden="1" customHeight="1" x14ac:dyDescent="0.2">
      <c r="B22" s="15" t="s">
        <v>275</v>
      </c>
      <c r="C22" s="73" t="s">
        <v>146</v>
      </c>
      <c r="D22" s="28" t="s">
        <v>266</v>
      </c>
      <c r="E22" s="28" t="s">
        <v>279</v>
      </c>
      <c r="F22" s="33" t="s">
        <v>283</v>
      </c>
      <c r="G22" s="18" t="s">
        <v>283</v>
      </c>
      <c r="H22" s="30" t="s">
        <v>283</v>
      </c>
      <c r="I22" s="29">
        <v>7897473207561</v>
      </c>
      <c r="J22" s="29">
        <v>80874820002</v>
      </c>
      <c r="K22" s="68"/>
      <c r="L22" s="19" t="s">
        <v>146</v>
      </c>
      <c r="M22" s="52" t="e">
        <v>#N/A</v>
      </c>
      <c r="N22" s="53"/>
      <c r="O22" s="76">
        <v>18.649999999999999</v>
      </c>
      <c r="P22" s="69" t="s">
        <v>192</v>
      </c>
      <c r="Q22" s="76">
        <v>18.649999999999999</v>
      </c>
      <c r="R22" s="69" t="s">
        <v>192</v>
      </c>
      <c r="S22" s="76">
        <v>18.649999999999999</v>
      </c>
      <c r="T22" s="69" t="s">
        <v>192</v>
      </c>
      <c r="U22" s="76">
        <v>21.84</v>
      </c>
      <c r="V22" s="69" t="s">
        <v>192</v>
      </c>
      <c r="W22" s="76">
        <v>18.649999999999999</v>
      </c>
      <c r="X22" s="53" t="s">
        <v>192</v>
      </c>
      <c r="Y22" s="78"/>
      <c r="Z22" s="71" t="s">
        <v>2419</v>
      </c>
      <c r="AA22" s="72" t="s">
        <v>407</v>
      </c>
      <c r="AD22" s="50"/>
      <c r="AF22" s="1"/>
      <c r="AG22" s="1"/>
      <c r="AH22" s="61"/>
      <c r="AL22" s="50"/>
      <c r="AN22" s="50"/>
      <c r="AP22" s="50"/>
      <c r="AR22" s="50"/>
      <c r="AT22" s="50"/>
    </row>
    <row r="23" spans="2:46" ht="12.75" hidden="1" customHeight="1" x14ac:dyDescent="0.2">
      <c r="B23" s="15" t="s">
        <v>276</v>
      </c>
      <c r="C23" s="73" t="s">
        <v>146</v>
      </c>
      <c r="D23" s="28" t="s">
        <v>266</v>
      </c>
      <c r="E23" s="28" t="s">
        <v>280</v>
      </c>
      <c r="F23" s="33" t="s">
        <v>284</v>
      </c>
      <c r="G23" s="18" t="s">
        <v>284</v>
      </c>
      <c r="H23" s="30" t="s">
        <v>284</v>
      </c>
      <c r="I23" s="29">
        <v>7897473207578</v>
      </c>
      <c r="J23" s="29">
        <v>80874820002</v>
      </c>
      <c r="K23" s="68"/>
      <c r="L23" s="19" t="s">
        <v>146</v>
      </c>
      <c r="M23" s="52" t="e">
        <v>#N/A</v>
      </c>
      <c r="N23" s="53"/>
      <c r="O23" s="76">
        <v>18.649999999999999</v>
      </c>
      <c r="P23" s="69" t="s">
        <v>192</v>
      </c>
      <c r="Q23" s="76">
        <v>18.649999999999999</v>
      </c>
      <c r="R23" s="69" t="s">
        <v>192</v>
      </c>
      <c r="S23" s="76">
        <v>18.649999999999999</v>
      </c>
      <c r="T23" s="69" t="s">
        <v>192</v>
      </c>
      <c r="U23" s="76">
        <v>21.84</v>
      </c>
      <c r="V23" s="69" t="s">
        <v>192</v>
      </c>
      <c r="W23" s="76">
        <v>18.649999999999999</v>
      </c>
      <c r="X23" s="53" t="s">
        <v>192</v>
      </c>
      <c r="Y23" s="78"/>
      <c r="Z23" s="71" t="s">
        <v>2419</v>
      </c>
      <c r="AA23" s="72" t="s">
        <v>407</v>
      </c>
      <c r="AD23" s="50"/>
      <c r="AF23" s="1"/>
      <c r="AG23" s="1"/>
      <c r="AH23" s="61"/>
      <c r="AL23" s="50"/>
      <c r="AN23" s="50"/>
      <c r="AP23" s="50"/>
      <c r="AR23" s="50"/>
      <c r="AT23" s="50"/>
    </row>
    <row r="24" spans="2:46" ht="12.75" hidden="1" customHeight="1" x14ac:dyDescent="0.2">
      <c r="B24" s="15" t="s">
        <v>277</v>
      </c>
      <c r="C24" s="73" t="s">
        <v>146</v>
      </c>
      <c r="D24" s="28" t="s">
        <v>266</v>
      </c>
      <c r="E24" s="28" t="s">
        <v>281</v>
      </c>
      <c r="F24" s="33" t="s">
        <v>285</v>
      </c>
      <c r="G24" s="18" t="s">
        <v>285</v>
      </c>
      <c r="H24" s="18" t="s">
        <v>285</v>
      </c>
      <c r="I24" s="29">
        <v>7897473207585</v>
      </c>
      <c r="J24" s="29">
        <v>80874820002</v>
      </c>
      <c r="K24" s="68"/>
      <c r="L24" s="19" t="s">
        <v>146</v>
      </c>
      <c r="M24" s="52" t="e">
        <v>#N/A</v>
      </c>
      <c r="N24" s="53"/>
      <c r="O24" s="76">
        <v>18.649999999999999</v>
      </c>
      <c r="P24" s="69" t="s">
        <v>192</v>
      </c>
      <c r="Q24" s="76">
        <v>18.649999999999999</v>
      </c>
      <c r="R24" s="69" t="s">
        <v>192</v>
      </c>
      <c r="S24" s="76">
        <v>18.649999999999999</v>
      </c>
      <c r="T24" s="69" t="s">
        <v>192</v>
      </c>
      <c r="U24" s="76">
        <v>21.84</v>
      </c>
      <c r="V24" s="69" t="s">
        <v>192</v>
      </c>
      <c r="W24" s="76">
        <v>18.649999999999999</v>
      </c>
      <c r="X24" s="53" t="s">
        <v>192</v>
      </c>
      <c r="Y24" s="78"/>
      <c r="Z24" s="71" t="s">
        <v>2419</v>
      </c>
      <c r="AA24" s="72" t="s">
        <v>407</v>
      </c>
      <c r="AD24" s="50"/>
      <c r="AF24" s="1"/>
      <c r="AG24" s="1"/>
      <c r="AH24" s="61"/>
      <c r="AL24" s="50"/>
      <c r="AN24" s="50"/>
      <c r="AP24" s="50"/>
      <c r="AR24" s="50"/>
      <c r="AT24" s="50"/>
    </row>
    <row r="25" spans="2:46" ht="12.75" hidden="1" customHeight="1" x14ac:dyDescent="0.2">
      <c r="K25" s="56"/>
      <c r="V25" s="31"/>
      <c r="Z25" s="56"/>
      <c r="AA25" s="56"/>
      <c r="AD25" s="50"/>
      <c r="AF25" s="1"/>
      <c r="AG25" s="1"/>
      <c r="AH25" s="61"/>
      <c r="AL25" s="50"/>
      <c r="AN25" s="50"/>
      <c r="AP25" s="50"/>
      <c r="AR25" s="50"/>
      <c r="AT25" s="50"/>
    </row>
    <row r="26" spans="2:46" hidden="1" x14ac:dyDescent="0.2">
      <c r="K26" s="56"/>
      <c r="V26" s="31"/>
      <c r="Z26" s="56"/>
      <c r="AA26" s="56"/>
      <c r="AP26" s="50"/>
    </row>
    <row r="27" spans="2:46" x14ac:dyDescent="0.2">
      <c r="K27" s="56"/>
      <c r="V27" s="31"/>
      <c r="Z27" s="56"/>
      <c r="AA27" s="56"/>
      <c r="AP27" s="50"/>
    </row>
    <row r="28" spans="2:46" ht="25.5" customHeight="1" x14ac:dyDescent="0.2">
      <c r="B28" s="15" t="s">
        <v>2410</v>
      </c>
      <c r="C28" s="66" t="s">
        <v>2396</v>
      </c>
      <c r="D28" s="28" t="s">
        <v>268</v>
      </c>
      <c r="E28" s="28" t="s">
        <v>268</v>
      </c>
      <c r="F28" s="33" t="s">
        <v>85</v>
      </c>
      <c r="G28" s="18" t="s">
        <v>312</v>
      </c>
      <c r="H28" s="18" t="s">
        <v>2399</v>
      </c>
      <c r="I28" s="29" t="s">
        <v>2398</v>
      </c>
      <c r="J28" s="29" t="s">
        <v>2397</v>
      </c>
      <c r="K28" s="21" t="s">
        <v>139</v>
      </c>
      <c r="L28" s="19" t="s">
        <v>11</v>
      </c>
      <c r="M28" s="198"/>
      <c r="N28" s="199"/>
      <c r="O28" s="76">
        <v>12.556096264800001</v>
      </c>
      <c r="P28" s="69">
        <v>17.359283404800003</v>
      </c>
      <c r="Q28" s="76">
        <v>13.3133045904</v>
      </c>
      <c r="R28" s="69">
        <v>18.410333767200001</v>
      </c>
      <c r="S28" s="76">
        <v>13.392415908</v>
      </c>
      <c r="T28" s="53">
        <v>18.512048318399998</v>
      </c>
      <c r="U28" s="76">
        <v>13.4828288424</v>
      </c>
      <c r="V28" s="53">
        <v>18.6363661032</v>
      </c>
      <c r="W28" s="76">
        <v>13.810575729600002</v>
      </c>
      <c r="X28" s="53">
        <v>19.088430775200003</v>
      </c>
      <c r="Z28" s="200">
        <v>2</v>
      </c>
      <c r="AA28" s="201">
        <v>8.4400000000000003E-2</v>
      </c>
      <c r="AD28" s="50"/>
      <c r="AF28" s="1"/>
      <c r="AG28" s="1"/>
      <c r="AH28" s="61"/>
      <c r="AL28" s="50"/>
      <c r="AN28" s="50"/>
      <c r="AP28" s="50"/>
      <c r="AR28" s="50"/>
      <c r="AT28" s="50"/>
    </row>
    <row r="29" spans="2:46" x14ac:dyDescent="0.2">
      <c r="AP29" s="50"/>
    </row>
    <row r="30" spans="2:46" x14ac:dyDescent="0.2">
      <c r="V30" s="31"/>
      <c r="Z30" s="56"/>
      <c r="AA30" s="56"/>
      <c r="AP30" s="50"/>
    </row>
    <row r="31" spans="2:46" ht="25.5" customHeight="1" x14ac:dyDescent="0.2">
      <c r="B31" s="15" t="s">
        <v>2411</v>
      </c>
      <c r="C31" s="66" t="s">
        <v>2375</v>
      </c>
      <c r="D31" s="28" t="s">
        <v>2373</v>
      </c>
      <c r="E31" s="28" t="s">
        <v>2412</v>
      </c>
      <c r="F31" s="33"/>
      <c r="G31" s="18"/>
      <c r="H31" s="18" t="s">
        <v>2420</v>
      </c>
      <c r="I31" s="29" t="s">
        <v>2377</v>
      </c>
      <c r="J31" s="29" t="s">
        <v>2376</v>
      </c>
      <c r="K31" s="21"/>
      <c r="L31" s="19" t="s">
        <v>11</v>
      </c>
      <c r="M31" s="198"/>
      <c r="N31" s="199"/>
      <c r="O31" s="76">
        <v>106.43606056350001</v>
      </c>
      <c r="P31" s="69">
        <v>147.13641639990001</v>
      </c>
      <c r="Q31" s="76">
        <v>112.84096488120001</v>
      </c>
      <c r="R31" s="69">
        <v>155.99965748670002</v>
      </c>
      <c r="S31" s="76">
        <v>113.52444864660002</v>
      </c>
      <c r="T31" s="53">
        <v>156.93669168120005</v>
      </c>
      <c r="U31" s="76">
        <v>114.21895634370001</v>
      </c>
      <c r="V31" s="53">
        <v>157.89577373910001</v>
      </c>
      <c r="W31" s="76">
        <v>117.07415465400001</v>
      </c>
      <c r="X31" s="53">
        <v>161.85336521940002</v>
      </c>
      <c r="Z31" s="133">
        <v>3</v>
      </c>
      <c r="AA31" s="201">
        <v>6.7900000000000002E-2</v>
      </c>
      <c r="AD31" s="50"/>
      <c r="AF31" s="1"/>
      <c r="AG31" s="1"/>
      <c r="AH31" s="61"/>
      <c r="AL31" s="50"/>
      <c r="AN31" s="50"/>
      <c r="AP31" s="50"/>
      <c r="AR31" s="50"/>
      <c r="AT31" s="50"/>
    </row>
    <row r="32" spans="2:46" ht="25.5" customHeight="1" x14ac:dyDescent="0.2">
      <c r="B32" s="15" t="s">
        <v>2413</v>
      </c>
      <c r="C32" s="66" t="s">
        <v>2390</v>
      </c>
      <c r="D32" s="28" t="s">
        <v>2373</v>
      </c>
      <c r="E32" s="28" t="s">
        <v>2414</v>
      </c>
      <c r="F32" s="33"/>
      <c r="G32" s="18"/>
      <c r="H32" s="18" t="s">
        <v>2421</v>
      </c>
      <c r="I32" s="29" t="s">
        <v>2392</v>
      </c>
      <c r="J32" s="29" t="s">
        <v>2391</v>
      </c>
      <c r="K32" s="21"/>
      <c r="L32" s="19" t="s">
        <v>11</v>
      </c>
      <c r="M32" s="198"/>
      <c r="N32" s="199"/>
      <c r="O32" s="76">
        <v>106.43606056350001</v>
      </c>
      <c r="P32" s="69">
        <v>147.13641639990001</v>
      </c>
      <c r="Q32" s="76">
        <v>112.84096488120001</v>
      </c>
      <c r="R32" s="69">
        <v>155.99965748670002</v>
      </c>
      <c r="S32" s="76">
        <v>113.52444864660002</v>
      </c>
      <c r="T32" s="53">
        <v>156.93669168120005</v>
      </c>
      <c r="U32" s="76">
        <v>114.21895634370001</v>
      </c>
      <c r="V32" s="53">
        <v>157.89577373910001</v>
      </c>
      <c r="W32" s="76">
        <v>117.07415465400001</v>
      </c>
      <c r="X32" s="53">
        <v>161.85336521940002</v>
      </c>
      <c r="Z32" s="133">
        <v>3</v>
      </c>
      <c r="AA32" s="201">
        <v>6.7900000000000002E-2</v>
      </c>
      <c r="AD32" s="50"/>
      <c r="AF32" s="1"/>
      <c r="AG32" s="1"/>
      <c r="AH32" s="61"/>
      <c r="AL32" s="50"/>
      <c r="AN32" s="50"/>
      <c r="AP32" s="50"/>
      <c r="AR32" s="50"/>
      <c r="AT32" s="50"/>
    </row>
    <row r="33" spans="2:46" ht="25.5" customHeight="1" x14ac:dyDescent="0.2">
      <c r="B33" s="15" t="s">
        <v>2415</v>
      </c>
      <c r="C33" s="66" t="s">
        <v>2321</v>
      </c>
      <c r="D33" s="28" t="s">
        <v>2324</v>
      </c>
      <c r="E33" s="28" t="s">
        <v>2416</v>
      </c>
      <c r="F33" s="33"/>
      <c r="G33" s="18"/>
      <c r="H33" s="18" t="s">
        <v>2422</v>
      </c>
      <c r="I33" s="29" t="s">
        <v>2323</v>
      </c>
      <c r="J33" s="29" t="s">
        <v>2322</v>
      </c>
      <c r="K33" s="21"/>
      <c r="L33" s="26" t="s">
        <v>8</v>
      </c>
      <c r="M33" s="198"/>
      <c r="N33" s="199"/>
      <c r="O33" s="76">
        <v>167.1779242305</v>
      </c>
      <c r="P33" s="69">
        <v>223.31178444690002</v>
      </c>
      <c r="Q33" s="76">
        <v>178.76407644719998</v>
      </c>
      <c r="R33" s="69">
        <v>238.28228369550001</v>
      </c>
      <c r="S33" s="76">
        <v>180.020804661</v>
      </c>
      <c r="T33" s="53">
        <v>239.9028016554</v>
      </c>
      <c r="U33" s="76">
        <v>181.2885568065</v>
      </c>
      <c r="V33" s="53">
        <v>241.53434354700002</v>
      </c>
      <c r="W33" s="76">
        <v>186.53594829570002</v>
      </c>
      <c r="X33" s="53">
        <v>248.28098974740001</v>
      </c>
      <c r="Z33" s="133">
        <v>3</v>
      </c>
      <c r="AA33" s="201">
        <v>6.7900000000000002E-2</v>
      </c>
      <c r="AD33" s="50"/>
      <c r="AF33" s="1"/>
      <c r="AG33" s="1"/>
      <c r="AH33" s="61"/>
      <c r="AL33" s="50"/>
      <c r="AN33" s="50"/>
      <c r="AP33" s="50"/>
      <c r="AR33" s="50"/>
      <c r="AT33" s="50"/>
    </row>
    <row r="34" spans="2:46" ht="25.5" customHeight="1" x14ac:dyDescent="0.2">
      <c r="B34" s="15" t="s">
        <v>2417</v>
      </c>
      <c r="C34" s="66" t="s">
        <v>2349</v>
      </c>
      <c r="D34" s="28" t="s">
        <v>2347</v>
      </c>
      <c r="E34" s="28" t="s">
        <v>2418</v>
      </c>
      <c r="F34" s="33"/>
      <c r="G34" s="18"/>
      <c r="H34" s="18" t="s">
        <v>2423</v>
      </c>
      <c r="I34" s="29" t="s">
        <v>2351</v>
      </c>
      <c r="J34" s="29" t="s">
        <v>2350</v>
      </c>
      <c r="K34" s="21"/>
      <c r="L34" s="26" t="s">
        <v>8</v>
      </c>
      <c r="M34" s="198"/>
      <c r="N34" s="199"/>
      <c r="O34" s="76">
        <v>211.59334504980001</v>
      </c>
      <c r="P34" s="69">
        <v>282.6425848563</v>
      </c>
      <c r="Q34" s="76">
        <v>226.2661981425</v>
      </c>
      <c r="R34" s="69">
        <v>301.5927234486</v>
      </c>
      <c r="S34" s="76">
        <v>227.85364430730002</v>
      </c>
      <c r="T34" s="53">
        <v>303.64317474479998</v>
      </c>
      <c r="U34" s="76">
        <v>229.45211440380001</v>
      </c>
      <c r="V34" s="53">
        <v>305.7046499727</v>
      </c>
      <c r="W34" s="76">
        <v>236.0995452189</v>
      </c>
      <c r="X34" s="53">
        <v>314.25922097189999</v>
      </c>
      <c r="Z34" s="133">
        <v>3</v>
      </c>
      <c r="AA34" s="201">
        <v>6.7900000000000002E-2</v>
      </c>
      <c r="AD34" s="50"/>
      <c r="AF34" s="1"/>
      <c r="AG34" s="1"/>
      <c r="AH34" s="61"/>
      <c r="AL34" s="50"/>
      <c r="AN34" s="50"/>
      <c r="AP34" s="50"/>
      <c r="AR34" s="50"/>
      <c r="AT34" s="50"/>
    </row>
    <row r="35" spans="2:46" x14ac:dyDescent="0.2">
      <c r="V35" s="31"/>
      <c r="Z35" s="56"/>
      <c r="AA35" s="56"/>
      <c r="AP35" s="50"/>
    </row>
    <row r="36" spans="2:46" x14ac:dyDescent="0.2">
      <c r="V36" s="31"/>
      <c r="Z36" s="56"/>
      <c r="AA36" s="56"/>
      <c r="AP36" s="50"/>
    </row>
    <row r="37" spans="2:46" hidden="1" x14ac:dyDescent="0.2">
      <c r="B37" s="248" t="s">
        <v>2532</v>
      </c>
      <c r="V37" s="31"/>
      <c r="Z37" s="56"/>
      <c r="AA37" s="56"/>
    </row>
    <row r="38" spans="2:46" ht="25.5" hidden="1" customHeight="1" x14ac:dyDescent="0.2">
      <c r="B38" s="15"/>
      <c r="C38" s="66"/>
      <c r="D38" s="28"/>
      <c r="E38" s="28" t="s">
        <v>2529</v>
      </c>
      <c r="F38" s="33"/>
      <c r="G38" s="18"/>
      <c r="H38" s="18"/>
      <c r="I38" s="29"/>
      <c r="J38" s="29"/>
      <c r="K38" s="21"/>
      <c r="L38" s="26" t="s">
        <v>11</v>
      </c>
      <c r="M38" s="198"/>
      <c r="N38" s="199"/>
      <c r="O38" s="76"/>
      <c r="P38" s="69"/>
      <c r="Q38" s="76"/>
      <c r="R38" s="69"/>
      <c r="S38" s="76"/>
      <c r="T38" s="53"/>
      <c r="U38" s="76"/>
      <c r="V38" s="53"/>
      <c r="W38" s="76"/>
      <c r="X38" s="53"/>
      <c r="Z38" s="133">
        <v>3</v>
      </c>
      <c r="AA38" s="201">
        <v>6.7900000000000002E-2</v>
      </c>
      <c r="AD38" s="50"/>
      <c r="AF38" s="1"/>
      <c r="AG38" s="1"/>
      <c r="AH38" s="61"/>
      <c r="AL38" s="50"/>
      <c r="AN38" s="50"/>
      <c r="AP38" s="50"/>
      <c r="AR38" s="50"/>
      <c r="AT38" s="50"/>
    </row>
    <row r="39" spans="2:46" ht="25.5" hidden="1" customHeight="1" x14ac:dyDescent="0.2">
      <c r="B39" s="15"/>
      <c r="C39" s="66"/>
      <c r="D39" s="28"/>
      <c r="E39" s="28" t="s">
        <v>2531</v>
      </c>
      <c r="F39" s="33"/>
      <c r="G39" s="18"/>
      <c r="H39" s="18"/>
      <c r="I39" s="29"/>
      <c r="J39" s="29"/>
      <c r="K39" s="21"/>
      <c r="L39" s="26" t="s">
        <v>11</v>
      </c>
      <c r="M39" s="198"/>
      <c r="N39" s="199"/>
      <c r="O39" s="76"/>
      <c r="P39" s="69"/>
      <c r="Q39" s="76"/>
      <c r="R39" s="69"/>
      <c r="S39" s="76"/>
      <c r="T39" s="53"/>
      <c r="U39" s="76"/>
      <c r="V39" s="53"/>
      <c r="W39" s="76"/>
      <c r="X39" s="53"/>
      <c r="Z39" s="133">
        <v>3</v>
      </c>
      <c r="AA39" s="201">
        <v>6.7900000000000002E-2</v>
      </c>
      <c r="AD39" s="50"/>
      <c r="AF39" s="1"/>
      <c r="AG39" s="1"/>
      <c r="AH39" s="61"/>
      <c r="AL39" s="50"/>
      <c r="AN39" s="50"/>
      <c r="AP39" s="50"/>
      <c r="AR39" s="50"/>
      <c r="AT39" s="50"/>
    </row>
    <row r="40" spans="2:46" ht="25.5" hidden="1" customHeight="1" x14ac:dyDescent="0.2">
      <c r="B40" s="15"/>
      <c r="C40" s="66"/>
      <c r="D40" s="28"/>
      <c r="E40" s="28" t="s">
        <v>2535</v>
      </c>
      <c r="F40" s="33"/>
      <c r="G40" s="18"/>
      <c r="H40" s="18"/>
      <c r="I40" s="29"/>
      <c r="J40" s="29"/>
      <c r="K40" s="21"/>
      <c r="L40" s="26" t="s">
        <v>11</v>
      </c>
      <c r="M40" s="198"/>
      <c r="N40" s="199"/>
      <c r="O40" s="76"/>
      <c r="P40" s="69"/>
      <c r="Q40" s="76"/>
      <c r="R40" s="69"/>
      <c r="S40" s="76"/>
      <c r="T40" s="53"/>
      <c r="U40" s="76"/>
      <c r="V40" s="53"/>
      <c r="W40" s="76"/>
      <c r="X40" s="53"/>
      <c r="Z40" s="133">
        <v>3</v>
      </c>
      <c r="AA40" s="201">
        <v>6.7900000000000002E-2</v>
      </c>
      <c r="AD40" s="50"/>
      <c r="AF40" s="1"/>
      <c r="AG40" s="1"/>
      <c r="AH40" s="61"/>
      <c r="AL40" s="50"/>
      <c r="AN40" s="50"/>
      <c r="AP40" s="50"/>
      <c r="AR40" s="50"/>
      <c r="AT40" s="50"/>
    </row>
    <row r="41" spans="2:46" x14ac:dyDescent="0.2">
      <c r="O41"/>
      <c r="P41" s="216"/>
      <c r="Q41" s="216"/>
      <c r="R41" s="216"/>
      <c r="S41" s="216"/>
      <c r="T41" s="216"/>
      <c r="U41" s="216"/>
      <c r="V41" s="31"/>
    </row>
    <row r="42" spans="2:46" x14ac:dyDescent="0.2">
      <c r="V42" s="31"/>
    </row>
    <row r="43" spans="2:46" x14ac:dyDescent="0.2">
      <c r="V43" s="31"/>
    </row>
    <row r="44" spans="2:46" x14ac:dyDescent="0.2">
      <c r="V44" s="31"/>
    </row>
    <row r="45" spans="2:46" x14ac:dyDescent="0.2">
      <c r="V45" s="31"/>
    </row>
    <row r="46" spans="2:46" x14ac:dyDescent="0.2">
      <c r="V46" s="31"/>
    </row>
    <row r="47" spans="2:46" x14ac:dyDescent="0.2">
      <c r="V47" s="31"/>
    </row>
    <row r="48" spans="2:46" x14ac:dyDescent="0.2">
      <c r="V48" s="31"/>
    </row>
    <row r="49" spans="22:22" x14ac:dyDescent="0.2">
      <c r="V49" s="31"/>
    </row>
    <row r="50" spans="22:22" x14ac:dyDescent="0.2">
      <c r="V50" s="31"/>
    </row>
    <row r="51" spans="22:22" x14ac:dyDescent="0.2">
      <c r="V51" s="31"/>
    </row>
    <row r="52" spans="22:22" x14ac:dyDescent="0.2">
      <c r="V52" s="31"/>
    </row>
    <row r="53" spans="22:22" x14ac:dyDescent="0.2">
      <c r="V53" s="31"/>
    </row>
    <row r="54" spans="22:22" x14ac:dyDescent="0.2">
      <c r="V54" s="31"/>
    </row>
    <row r="55" spans="22:22" x14ac:dyDescent="0.2">
      <c r="V55" s="31"/>
    </row>
    <row r="56" spans="22:22" x14ac:dyDescent="0.2">
      <c r="V56" s="31"/>
    </row>
    <row r="57" spans="22:22" x14ac:dyDescent="0.2">
      <c r="V57" s="31"/>
    </row>
    <row r="58" spans="22:22" x14ac:dyDescent="0.2">
      <c r="V58" s="31"/>
    </row>
    <row r="59" spans="22:22" x14ac:dyDescent="0.2">
      <c r="V59" s="31"/>
    </row>
    <row r="60" spans="22:22" x14ac:dyDescent="0.2">
      <c r="V60" s="31"/>
    </row>
    <row r="61" spans="22:22" x14ac:dyDescent="0.2">
      <c r="V61" s="31"/>
    </row>
    <row r="62" spans="22:22" x14ac:dyDescent="0.2">
      <c r="V62" s="31"/>
    </row>
    <row r="63" spans="22:22" x14ac:dyDescent="0.2">
      <c r="V63" s="31"/>
    </row>
    <row r="64" spans="22:22" x14ac:dyDescent="0.2">
      <c r="V64" s="31"/>
    </row>
    <row r="65" spans="22:22" x14ac:dyDescent="0.2">
      <c r="V65" s="31"/>
    </row>
    <row r="66" spans="22:22" x14ac:dyDescent="0.2">
      <c r="V66" s="31"/>
    </row>
    <row r="67" spans="22:22" x14ac:dyDescent="0.2">
      <c r="V67" s="31"/>
    </row>
    <row r="68" spans="22:22" x14ac:dyDescent="0.2">
      <c r="V68" s="31"/>
    </row>
    <row r="69" spans="22:22" x14ac:dyDescent="0.2">
      <c r="V69" s="31"/>
    </row>
    <row r="70" spans="22:22" x14ac:dyDescent="0.2">
      <c r="V70" s="31"/>
    </row>
    <row r="71" spans="22:22" x14ac:dyDescent="0.2">
      <c r="V71" s="31"/>
    </row>
    <row r="72" spans="22:22" x14ac:dyDescent="0.2">
      <c r="V72" s="31"/>
    </row>
    <row r="73" spans="22:22" x14ac:dyDescent="0.2">
      <c r="V73" s="31"/>
    </row>
    <row r="74" spans="22:22" x14ac:dyDescent="0.2">
      <c r="V74" s="31"/>
    </row>
    <row r="75" spans="22:22" x14ac:dyDescent="0.2">
      <c r="V75" s="31"/>
    </row>
    <row r="76" spans="22:22" x14ac:dyDescent="0.2">
      <c r="V76" s="31"/>
    </row>
    <row r="77" spans="22:22" x14ac:dyDescent="0.2">
      <c r="V77" s="31"/>
    </row>
    <row r="78" spans="22:22" x14ac:dyDescent="0.2">
      <c r="V78" s="31"/>
    </row>
    <row r="79" spans="22:22" x14ac:dyDescent="0.2">
      <c r="V79" s="31"/>
    </row>
    <row r="80" spans="22:22" x14ac:dyDescent="0.2">
      <c r="V80" s="31"/>
    </row>
    <row r="81" spans="22:22" x14ac:dyDescent="0.2">
      <c r="V81" s="31"/>
    </row>
    <row r="82" spans="22:22" x14ac:dyDescent="0.2">
      <c r="V82" s="31"/>
    </row>
    <row r="83" spans="22:22" x14ac:dyDescent="0.2">
      <c r="V83" s="31"/>
    </row>
    <row r="84" spans="22:22" x14ac:dyDescent="0.2">
      <c r="V84" s="31"/>
    </row>
    <row r="85" spans="22:22" x14ac:dyDescent="0.2">
      <c r="V85" s="31"/>
    </row>
    <row r="86" spans="22:22" x14ac:dyDescent="0.2">
      <c r="V86" s="31"/>
    </row>
    <row r="87" spans="22:22" x14ac:dyDescent="0.2">
      <c r="V87" s="31"/>
    </row>
    <row r="88" spans="22:22" x14ac:dyDescent="0.2">
      <c r="V88" s="31"/>
    </row>
    <row r="89" spans="22:22" x14ac:dyDescent="0.2">
      <c r="V89" s="31"/>
    </row>
    <row r="90" spans="22:22" x14ac:dyDescent="0.2">
      <c r="V90" s="31"/>
    </row>
  </sheetData>
  <sheetProtection formatColumns="0" autoFilter="0"/>
  <phoneticPr fontId="8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48" fitToHeight="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5"/>
  <sheetViews>
    <sheetView topLeftCell="P1" workbookViewId="0">
      <selection activeCell="AF4" sqref="AF4"/>
    </sheetView>
  </sheetViews>
  <sheetFormatPr defaultRowHeight="12.75" x14ac:dyDescent="0.2"/>
  <cols>
    <col min="5" max="5" width="11.42578125" bestFit="1" customWidth="1"/>
    <col min="6" max="6" width="12.42578125" bestFit="1" customWidth="1"/>
  </cols>
  <sheetData>
    <row r="1" spans="1:40" ht="140.25" x14ac:dyDescent="0.2">
      <c r="A1" s="249" t="s">
        <v>457</v>
      </c>
      <c r="B1" s="249" t="s">
        <v>458</v>
      </c>
      <c r="C1" s="249" t="s">
        <v>459</v>
      </c>
      <c r="D1" s="249" t="s">
        <v>460</v>
      </c>
      <c r="E1" s="249" t="s">
        <v>461</v>
      </c>
      <c r="F1" s="249" t="s">
        <v>462</v>
      </c>
      <c r="G1" s="249" t="s">
        <v>463</v>
      </c>
      <c r="H1" s="249" t="s">
        <v>464</v>
      </c>
      <c r="I1" s="249" t="s">
        <v>359</v>
      </c>
      <c r="J1" s="249" t="s">
        <v>2</v>
      </c>
      <c r="K1" s="250" t="s">
        <v>465</v>
      </c>
      <c r="L1" s="250" t="s">
        <v>466</v>
      </c>
      <c r="M1" s="250" t="s">
        <v>467</v>
      </c>
      <c r="N1" s="250" t="s">
        <v>468</v>
      </c>
      <c r="O1" s="249" t="s">
        <v>92</v>
      </c>
      <c r="P1" s="249" t="s">
        <v>36</v>
      </c>
      <c r="Q1" s="249" t="s">
        <v>35</v>
      </c>
      <c r="R1" s="249" t="s">
        <v>469</v>
      </c>
      <c r="S1" s="249" t="s">
        <v>193</v>
      </c>
      <c r="T1" s="249" t="s">
        <v>470</v>
      </c>
      <c r="U1" s="249" t="s">
        <v>34</v>
      </c>
      <c r="V1" s="249" t="s">
        <v>471</v>
      </c>
      <c r="W1" s="249" t="s">
        <v>195</v>
      </c>
      <c r="X1" s="249" t="s">
        <v>93</v>
      </c>
      <c r="Y1" s="249" t="s">
        <v>5</v>
      </c>
      <c r="Z1" s="249" t="s">
        <v>6</v>
      </c>
      <c r="AA1" s="249" t="s">
        <v>472</v>
      </c>
      <c r="AB1" s="249" t="s">
        <v>194</v>
      </c>
      <c r="AC1" s="249" t="s">
        <v>473</v>
      </c>
      <c r="AD1" s="249" t="s">
        <v>7</v>
      </c>
      <c r="AE1" s="249" t="s">
        <v>474</v>
      </c>
      <c r="AF1" s="251" t="s">
        <v>196</v>
      </c>
      <c r="AG1" s="250" t="s">
        <v>475</v>
      </c>
      <c r="AH1" s="249" t="s">
        <v>476</v>
      </c>
      <c r="AI1" s="250" t="s">
        <v>477</v>
      </c>
      <c r="AJ1" s="250" t="s">
        <v>478</v>
      </c>
      <c r="AK1" s="250" t="s">
        <v>2536</v>
      </c>
      <c r="AL1" s="252" t="s">
        <v>480</v>
      </c>
      <c r="AM1" s="252" t="s">
        <v>481</v>
      </c>
      <c r="AN1" s="253" t="s">
        <v>482</v>
      </c>
    </row>
    <row r="2" spans="1:40" x14ac:dyDescent="0.2">
      <c r="A2" s="254" t="s">
        <v>290</v>
      </c>
      <c r="B2" s="254" t="s">
        <v>484</v>
      </c>
      <c r="C2" s="254" t="s">
        <v>485</v>
      </c>
      <c r="D2" s="254" t="s">
        <v>2537</v>
      </c>
      <c r="E2" s="254" t="s">
        <v>1337</v>
      </c>
      <c r="F2" s="254" t="s">
        <v>1338</v>
      </c>
      <c r="G2" s="254" t="s">
        <v>488</v>
      </c>
      <c r="H2" s="254" t="s">
        <v>488</v>
      </c>
      <c r="I2" s="254" t="s">
        <v>571</v>
      </c>
      <c r="J2" s="254" t="s">
        <v>1339</v>
      </c>
      <c r="K2" s="254" t="s">
        <v>2538</v>
      </c>
      <c r="L2" s="254" t="s">
        <v>559</v>
      </c>
      <c r="M2" s="254" t="s">
        <v>491</v>
      </c>
      <c r="N2" s="254" t="s">
        <v>2288</v>
      </c>
      <c r="O2" s="254" t="s">
        <v>2288</v>
      </c>
      <c r="P2" s="254" t="s">
        <v>1532</v>
      </c>
      <c r="Q2" s="254" t="s">
        <v>2292</v>
      </c>
      <c r="R2" s="254" t="s">
        <v>2292</v>
      </c>
      <c r="S2" s="254" t="s">
        <v>1765</v>
      </c>
      <c r="T2" s="254" t="s">
        <v>1765</v>
      </c>
      <c r="U2" s="254" t="s">
        <v>2296</v>
      </c>
      <c r="V2" s="254" t="s">
        <v>2296</v>
      </c>
      <c r="W2" s="254" t="s">
        <v>2299</v>
      </c>
      <c r="X2" s="254" t="s">
        <v>2056</v>
      </c>
      <c r="Y2" s="254" t="s">
        <v>2290</v>
      </c>
      <c r="Z2" s="254" t="s">
        <v>2293</v>
      </c>
      <c r="AA2" s="254" t="s">
        <v>2293</v>
      </c>
      <c r="AB2" s="254" t="s">
        <v>2295</v>
      </c>
      <c r="AC2" s="254" t="s">
        <v>2295</v>
      </c>
      <c r="AD2" s="254" t="s">
        <v>2297</v>
      </c>
      <c r="AE2" s="254" t="s">
        <v>2297</v>
      </c>
      <c r="AF2" s="254" t="s">
        <v>2300</v>
      </c>
      <c r="AG2" s="254" t="s">
        <v>503</v>
      </c>
      <c r="AH2" s="254" t="s">
        <v>503</v>
      </c>
      <c r="AI2" s="254" t="s">
        <v>503</v>
      </c>
      <c r="AJ2" s="254" t="s">
        <v>503</v>
      </c>
      <c r="AK2" s="254" t="s">
        <v>320</v>
      </c>
      <c r="AL2" s="254" t="s">
        <v>301</v>
      </c>
      <c r="AM2" s="254" t="s">
        <v>503</v>
      </c>
      <c r="AN2" s="254" t="s">
        <v>2539</v>
      </c>
    </row>
    <row r="3" spans="1:40" x14ac:dyDescent="0.2">
      <c r="A3" s="254" t="s">
        <v>290</v>
      </c>
      <c r="B3" s="254" t="s">
        <v>484</v>
      </c>
      <c r="C3" s="254" t="s">
        <v>485</v>
      </c>
      <c r="D3" s="254" t="s">
        <v>2540</v>
      </c>
      <c r="E3" s="254" t="s">
        <v>1352</v>
      </c>
      <c r="F3" s="254" t="s">
        <v>1353</v>
      </c>
      <c r="G3" s="254" t="s">
        <v>488</v>
      </c>
      <c r="H3" s="254" t="s">
        <v>488</v>
      </c>
      <c r="I3" s="254" t="s">
        <v>571</v>
      </c>
      <c r="J3" s="254" t="s">
        <v>1354</v>
      </c>
      <c r="K3" s="254" t="s">
        <v>2538</v>
      </c>
      <c r="L3" s="254" t="s">
        <v>559</v>
      </c>
      <c r="M3" s="254" t="s">
        <v>491</v>
      </c>
      <c r="N3" s="254" t="s">
        <v>2302</v>
      </c>
      <c r="O3" s="254" t="s">
        <v>2302</v>
      </c>
      <c r="P3" s="254" t="s">
        <v>2305</v>
      </c>
      <c r="Q3" s="254" t="s">
        <v>2308</v>
      </c>
      <c r="R3" s="254" t="s">
        <v>2308</v>
      </c>
      <c r="S3" s="254" t="s">
        <v>2311</v>
      </c>
      <c r="T3" s="254" t="s">
        <v>2311</v>
      </c>
      <c r="U3" s="254" t="s">
        <v>2314</v>
      </c>
      <c r="V3" s="254" t="s">
        <v>2314</v>
      </c>
      <c r="W3" s="254" t="s">
        <v>1648</v>
      </c>
      <c r="X3" s="254" t="s">
        <v>2303</v>
      </c>
      <c r="Y3" s="254" t="s">
        <v>2306</v>
      </c>
      <c r="Z3" s="254" t="s">
        <v>2309</v>
      </c>
      <c r="AA3" s="254" t="s">
        <v>2309</v>
      </c>
      <c r="AB3" s="254" t="s">
        <v>2312</v>
      </c>
      <c r="AC3" s="254" t="s">
        <v>2312</v>
      </c>
      <c r="AD3" s="254" t="s">
        <v>2315</v>
      </c>
      <c r="AE3" s="254" t="s">
        <v>2315</v>
      </c>
      <c r="AF3" s="254" t="s">
        <v>2317</v>
      </c>
      <c r="AG3" s="254" t="s">
        <v>503</v>
      </c>
      <c r="AH3" s="254" t="s">
        <v>503</v>
      </c>
      <c r="AI3" s="254" t="s">
        <v>503</v>
      </c>
      <c r="AJ3" s="254" t="s">
        <v>503</v>
      </c>
      <c r="AK3" s="254" t="s">
        <v>320</v>
      </c>
      <c r="AL3" s="254" t="s">
        <v>301</v>
      </c>
      <c r="AM3" s="254" t="s">
        <v>504</v>
      </c>
      <c r="AN3" s="254" t="s">
        <v>2539</v>
      </c>
    </row>
    <row r="4" spans="1:40" s="256" customFormat="1" x14ac:dyDescent="0.2">
      <c r="A4" s="255" t="s">
        <v>290</v>
      </c>
      <c r="B4" s="255" t="s">
        <v>484</v>
      </c>
      <c r="C4" s="255" t="s">
        <v>485</v>
      </c>
      <c r="D4" s="255" t="s">
        <v>2541</v>
      </c>
      <c r="E4" s="255">
        <v>1101302900012</v>
      </c>
      <c r="F4" s="255">
        <v>7897473207028</v>
      </c>
      <c r="G4" s="255" t="s">
        <v>488</v>
      </c>
      <c r="H4" s="255" t="s">
        <v>488</v>
      </c>
      <c r="I4" s="255" t="s">
        <v>2542</v>
      </c>
      <c r="J4" s="257" t="s">
        <v>1339</v>
      </c>
      <c r="K4" s="255" t="s">
        <v>2538</v>
      </c>
      <c r="L4" s="255" t="s">
        <v>490</v>
      </c>
      <c r="M4" s="255" t="s">
        <v>491</v>
      </c>
      <c r="N4" s="255" t="s">
        <v>2543</v>
      </c>
      <c r="O4" s="255" t="s">
        <v>2543</v>
      </c>
      <c r="P4" s="255" t="s">
        <v>2288</v>
      </c>
      <c r="Q4" s="255" t="s">
        <v>2544</v>
      </c>
      <c r="R4" s="255" t="s">
        <v>2544</v>
      </c>
      <c r="S4" s="255" t="s">
        <v>2545</v>
      </c>
      <c r="T4" s="255" t="s">
        <v>2545</v>
      </c>
      <c r="U4" s="255" t="s">
        <v>2546</v>
      </c>
      <c r="V4" s="255" t="s">
        <v>2546</v>
      </c>
      <c r="W4" s="255" t="s">
        <v>1677</v>
      </c>
      <c r="X4" s="255" t="s">
        <v>2547</v>
      </c>
      <c r="Y4" s="255" t="s">
        <v>2056</v>
      </c>
      <c r="Z4" s="255" t="s">
        <v>2548</v>
      </c>
      <c r="AA4" s="255" t="s">
        <v>2548</v>
      </c>
      <c r="AB4" s="255" t="s">
        <v>2549</v>
      </c>
      <c r="AC4" s="255" t="s">
        <v>2549</v>
      </c>
      <c r="AD4" s="255" t="s">
        <v>2550</v>
      </c>
      <c r="AE4" s="255" t="s">
        <v>2550</v>
      </c>
      <c r="AF4" s="255" t="s">
        <v>2039</v>
      </c>
      <c r="AG4" s="255" t="s">
        <v>503</v>
      </c>
      <c r="AH4" s="255" t="s">
        <v>503</v>
      </c>
      <c r="AI4" s="255" t="s">
        <v>503</v>
      </c>
      <c r="AJ4" s="255" t="s">
        <v>503</v>
      </c>
      <c r="AK4" s="255" t="s">
        <v>320</v>
      </c>
      <c r="AL4" s="255" t="s">
        <v>301</v>
      </c>
      <c r="AM4" s="255" t="s">
        <v>503</v>
      </c>
      <c r="AN4" s="255" t="s">
        <v>2539</v>
      </c>
    </row>
    <row r="5" spans="1:40" s="256" customFormat="1" hidden="1" x14ac:dyDescent="0.2">
      <c r="A5" s="255" t="s">
        <v>290</v>
      </c>
      <c r="B5" s="255" t="s">
        <v>484</v>
      </c>
      <c r="C5" s="255" t="s">
        <v>485</v>
      </c>
      <c r="D5" s="255" t="s">
        <v>2551</v>
      </c>
      <c r="E5" s="255">
        <v>1101302900020</v>
      </c>
      <c r="F5" s="255">
        <v>7897473207035</v>
      </c>
      <c r="G5" s="255" t="s">
        <v>488</v>
      </c>
      <c r="H5" s="255" t="s">
        <v>488</v>
      </c>
      <c r="I5" s="255" t="s">
        <v>2542</v>
      </c>
      <c r="J5" s="257" t="s">
        <v>1354</v>
      </c>
      <c r="K5" s="255" t="s">
        <v>2538</v>
      </c>
      <c r="L5" s="255" t="s">
        <v>490</v>
      </c>
      <c r="M5" s="255" t="s">
        <v>491</v>
      </c>
      <c r="N5" s="255" t="s">
        <v>2552</v>
      </c>
      <c r="O5" s="255" t="s">
        <v>2552</v>
      </c>
      <c r="P5" s="255" t="s">
        <v>1235</v>
      </c>
      <c r="Q5" s="255" t="s">
        <v>2553</v>
      </c>
      <c r="R5" s="255" t="s">
        <v>2553</v>
      </c>
      <c r="S5" s="255">
        <v>51.09</v>
      </c>
      <c r="T5" s="255" t="s">
        <v>2554</v>
      </c>
      <c r="U5" s="255">
        <v>51.4</v>
      </c>
      <c r="V5" s="255" t="s">
        <v>2046</v>
      </c>
      <c r="W5" s="255">
        <v>52.69</v>
      </c>
      <c r="X5" s="255" t="s">
        <v>2555</v>
      </c>
      <c r="Y5" s="255" t="s">
        <v>1240</v>
      </c>
      <c r="Z5" s="255" t="s">
        <v>2556</v>
      </c>
      <c r="AA5" s="255" t="s">
        <v>2556</v>
      </c>
      <c r="AB5" s="255" t="s">
        <v>2557</v>
      </c>
      <c r="AC5" s="255" t="s">
        <v>2557</v>
      </c>
      <c r="AD5" s="255" t="s">
        <v>2558</v>
      </c>
      <c r="AE5" s="255" t="s">
        <v>2558</v>
      </c>
      <c r="AF5" s="255" t="s">
        <v>2559</v>
      </c>
      <c r="AG5" s="255" t="s">
        <v>503</v>
      </c>
      <c r="AH5" s="255" t="s">
        <v>503</v>
      </c>
      <c r="AI5" s="255" t="s">
        <v>503</v>
      </c>
      <c r="AJ5" s="255" t="s">
        <v>503</v>
      </c>
      <c r="AK5" s="255" t="s">
        <v>320</v>
      </c>
      <c r="AL5" s="255" t="s">
        <v>301</v>
      </c>
      <c r="AM5" s="255" t="s">
        <v>503</v>
      </c>
      <c r="AN5" s="255" t="s">
        <v>2539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82"/>
  <sheetViews>
    <sheetView topLeftCell="Q58" workbookViewId="0">
      <selection activeCell="AE63" sqref="AE63"/>
    </sheetView>
  </sheetViews>
  <sheetFormatPr defaultRowHeight="12.75" x14ac:dyDescent="0.2"/>
  <cols>
    <col min="4" max="4" width="12.42578125" bestFit="1" customWidth="1"/>
    <col min="9" max="9" width="36.140625" bestFit="1" customWidth="1"/>
    <col min="19" max="19" width="14" customWidth="1"/>
    <col min="27" max="29" width="14.85546875" customWidth="1"/>
  </cols>
  <sheetData>
    <row r="1" spans="1:40" ht="114.75" x14ac:dyDescent="0.2">
      <c r="A1" s="179" t="s">
        <v>457</v>
      </c>
      <c r="B1" s="179" t="s">
        <v>458</v>
      </c>
      <c r="C1" s="179" t="s">
        <v>459</v>
      </c>
      <c r="D1" s="179" t="s">
        <v>460</v>
      </c>
      <c r="E1" s="179" t="s">
        <v>461</v>
      </c>
      <c r="F1" s="179" t="s">
        <v>462</v>
      </c>
      <c r="G1" s="179" t="s">
        <v>463</v>
      </c>
      <c r="H1" s="179" t="s">
        <v>464</v>
      </c>
      <c r="I1" s="179" t="s">
        <v>359</v>
      </c>
      <c r="J1" s="179" t="s">
        <v>2</v>
      </c>
      <c r="K1" s="180" t="s">
        <v>465</v>
      </c>
      <c r="L1" s="180" t="s">
        <v>466</v>
      </c>
      <c r="M1" s="180" t="s">
        <v>467</v>
      </c>
      <c r="N1" s="180" t="s">
        <v>468</v>
      </c>
      <c r="O1" s="179" t="s">
        <v>92</v>
      </c>
      <c r="P1" s="179" t="s">
        <v>36</v>
      </c>
      <c r="Q1" s="179" t="s">
        <v>35</v>
      </c>
      <c r="R1" s="179" t="s">
        <v>469</v>
      </c>
      <c r="S1" s="179" t="s">
        <v>193</v>
      </c>
      <c r="T1" s="179" t="s">
        <v>470</v>
      </c>
      <c r="U1" s="179" t="s">
        <v>34</v>
      </c>
      <c r="V1" s="179" t="s">
        <v>471</v>
      </c>
      <c r="W1" s="179" t="s">
        <v>195</v>
      </c>
      <c r="X1" s="179" t="s">
        <v>93</v>
      </c>
      <c r="Y1" s="179" t="s">
        <v>5</v>
      </c>
      <c r="Z1" s="179" t="s">
        <v>6</v>
      </c>
      <c r="AA1" s="179" t="s">
        <v>472</v>
      </c>
      <c r="AB1" s="179" t="s">
        <v>194</v>
      </c>
      <c r="AC1" s="179" t="s">
        <v>473</v>
      </c>
      <c r="AD1" s="179" t="s">
        <v>7</v>
      </c>
      <c r="AE1" s="179" t="s">
        <v>474</v>
      </c>
      <c r="AF1" s="181" t="s">
        <v>196</v>
      </c>
      <c r="AG1" s="180" t="s">
        <v>475</v>
      </c>
      <c r="AH1" s="179" t="s">
        <v>476</v>
      </c>
      <c r="AI1" s="180" t="s">
        <v>477</v>
      </c>
      <c r="AJ1" s="180" t="s">
        <v>478</v>
      </c>
      <c r="AK1" s="180" t="s">
        <v>479</v>
      </c>
      <c r="AL1" s="182" t="s">
        <v>480</v>
      </c>
      <c r="AM1" s="182" t="s">
        <v>481</v>
      </c>
      <c r="AN1" s="183" t="s">
        <v>482</v>
      </c>
    </row>
    <row r="2" spans="1:40" x14ac:dyDescent="0.2">
      <c r="A2" s="184" t="s">
        <v>483</v>
      </c>
      <c r="B2" s="185" t="s">
        <v>484</v>
      </c>
      <c r="C2" s="185" t="s">
        <v>485</v>
      </c>
      <c r="D2" s="190">
        <v>521912070018104</v>
      </c>
      <c r="E2" s="185" t="s">
        <v>486</v>
      </c>
      <c r="F2" s="185" t="s">
        <v>487</v>
      </c>
      <c r="G2" s="185" t="s">
        <v>488</v>
      </c>
      <c r="H2" s="185" t="s">
        <v>488</v>
      </c>
      <c r="I2" s="185" t="s">
        <v>252</v>
      </c>
      <c r="J2" s="185" t="s">
        <v>308</v>
      </c>
      <c r="K2" s="185" t="s">
        <v>489</v>
      </c>
      <c r="L2" s="185" t="s">
        <v>490</v>
      </c>
      <c r="M2" s="185" t="s">
        <v>491</v>
      </c>
      <c r="N2" s="185" t="s">
        <v>350</v>
      </c>
      <c r="O2" s="185" t="s">
        <v>350</v>
      </c>
      <c r="P2" s="185" t="s">
        <v>492</v>
      </c>
      <c r="Q2" s="185" t="s">
        <v>493</v>
      </c>
      <c r="R2" s="185" t="s">
        <v>493</v>
      </c>
      <c r="S2" s="185" t="s">
        <v>494</v>
      </c>
      <c r="T2" s="185" t="s">
        <v>494</v>
      </c>
      <c r="U2" s="185" t="s">
        <v>495</v>
      </c>
      <c r="V2" s="185" t="s">
        <v>495</v>
      </c>
      <c r="W2" s="185" t="s">
        <v>496</v>
      </c>
      <c r="X2" s="185" t="s">
        <v>497</v>
      </c>
      <c r="Y2" s="185" t="s">
        <v>498</v>
      </c>
      <c r="Z2" s="185" t="s">
        <v>499</v>
      </c>
      <c r="AA2" s="185" t="s">
        <v>499</v>
      </c>
      <c r="AB2" s="185" t="s">
        <v>500</v>
      </c>
      <c r="AC2" s="185" t="s">
        <v>500</v>
      </c>
      <c r="AD2" s="185" t="s">
        <v>501</v>
      </c>
      <c r="AE2" s="185" t="s">
        <v>501</v>
      </c>
      <c r="AF2" s="185" t="s">
        <v>502</v>
      </c>
      <c r="AG2" s="185" t="s">
        <v>503</v>
      </c>
      <c r="AH2" s="185" t="s">
        <v>503</v>
      </c>
      <c r="AI2" s="185" t="s">
        <v>503</v>
      </c>
      <c r="AJ2" s="185" t="s">
        <v>503</v>
      </c>
      <c r="AK2" s="185"/>
      <c r="AL2" s="185" t="s">
        <v>301</v>
      </c>
      <c r="AM2" s="185" t="s">
        <v>504</v>
      </c>
      <c r="AN2" s="186" t="s">
        <v>505</v>
      </c>
    </row>
    <row r="3" spans="1:40" x14ac:dyDescent="0.2">
      <c r="A3" s="187" t="s">
        <v>483</v>
      </c>
      <c r="B3" s="188" t="s">
        <v>484</v>
      </c>
      <c r="C3" s="188" t="s">
        <v>485</v>
      </c>
      <c r="D3" s="191">
        <v>521912070018204</v>
      </c>
      <c r="E3" s="188" t="s">
        <v>506</v>
      </c>
      <c r="F3" s="188" t="s">
        <v>507</v>
      </c>
      <c r="G3" s="188" t="s">
        <v>488</v>
      </c>
      <c r="H3" s="188" t="s">
        <v>488</v>
      </c>
      <c r="I3" s="188" t="s">
        <v>252</v>
      </c>
      <c r="J3" s="188" t="s">
        <v>309</v>
      </c>
      <c r="K3" s="188" t="s">
        <v>489</v>
      </c>
      <c r="L3" s="188" t="s">
        <v>490</v>
      </c>
      <c r="M3" s="188" t="s">
        <v>491</v>
      </c>
      <c r="N3" s="188" t="s">
        <v>351</v>
      </c>
      <c r="O3" s="188" t="s">
        <v>351</v>
      </c>
      <c r="P3" s="188" t="s">
        <v>508</v>
      </c>
      <c r="Q3" s="188" t="s">
        <v>509</v>
      </c>
      <c r="R3" s="188" t="s">
        <v>509</v>
      </c>
      <c r="S3" s="188" t="s">
        <v>510</v>
      </c>
      <c r="T3" s="188" t="s">
        <v>510</v>
      </c>
      <c r="U3" s="188" t="s">
        <v>511</v>
      </c>
      <c r="V3" s="188" t="s">
        <v>511</v>
      </c>
      <c r="W3" s="188" t="s">
        <v>512</v>
      </c>
      <c r="X3" s="188" t="s">
        <v>513</v>
      </c>
      <c r="Y3" s="188" t="s">
        <v>514</v>
      </c>
      <c r="Z3" s="188" t="s">
        <v>515</v>
      </c>
      <c r="AA3" s="188" t="s">
        <v>515</v>
      </c>
      <c r="AB3" s="188" t="s">
        <v>516</v>
      </c>
      <c r="AC3" s="188" t="s">
        <v>516</v>
      </c>
      <c r="AD3" s="188" t="s">
        <v>517</v>
      </c>
      <c r="AE3" s="188" t="s">
        <v>517</v>
      </c>
      <c r="AF3" s="188" t="s">
        <v>518</v>
      </c>
      <c r="AG3" s="188" t="s">
        <v>503</v>
      </c>
      <c r="AH3" s="188" t="s">
        <v>503</v>
      </c>
      <c r="AI3" s="188" t="s">
        <v>503</v>
      </c>
      <c r="AJ3" s="188" t="s">
        <v>503</v>
      </c>
      <c r="AK3" s="188"/>
      <c r="AL3" s="188" t="s">
        <v>301</v>
      </c>
      <c r="AM3" s="188" t="s">
        <v>504</v>
      </c>
      <c r="AN3" s="189" t="s">
        <v>505</v>
      </c>
    </row>
    <row r="4" spans="1:40" x14ac:dyDescent="0.2">
      <c r="A4" s="184" t="s">
        <v>519</v>
      </c>
      <c r="B4" s="185" t="s">
        <v>484</v>
      </c>
      <c r="C4" s="185" t="s">
        <v>485</v>
      </c>
      <c r="D4" s="190">
        <v>521912120018614</v>
      </c>
      <c r="E4" s="185" t="s">
        <v>520</v>
      </c>
      <c r="F4" s="185" t="s">
        <v>521</v>
      </c>
      <c r="G4" s="185" t="s">
        <v>488</v>
      </c>
      <c r="H4" s="185" t="s">
        <v>488</v>
      </c>
      <c r="I4" s="185" t="s">
        <v>360</v>
      </c>
      <c r="J4" s="185" t="s">
        <v>103</v>
      </c>
      <c r="K4" s="185" t="s">
        <v>522</v>
      </c>
      <c r="L4" s="185" t="s">
        <v>523</v>
      </c>
      <c r="M4" s="185" t="s">
        <v>491</v>
      </c>
      <c r="N4" s="185" t="s">
        <v>366</v>
      </c>
      <c r="O4" s="185" t="s">
        <v>366</v>
      </c>
      <c r="P4" s="185" t="s">
        <v>524</v>
      </c>
      <c r="Q4" s="185" t="s">
        <v>525</v>
      </c>
      <c r="R4" s="185" t="s">
        <v>525</v>
      </c>
      <c r="S4" s="185" t="s">
        <v>526</v>
      </c>
      <c r="T4" s="185" t="s">
        <v>526</v>
      </c>
      <c r="U4" s="185" t="s">
        <v>527</v>
      </c>
      <c r="V4" s="185" t="s">
        <v>527</v>
      </c>
      <c r="W4" s="185" t="s">
        <v>528</v>
      </c>
      <c r="X4" s="185" t="s">
        <v>529</v>
      </c>
      <c r="Y4" s="185" t="s">
        <v>530</v>
      </c>
      <c r="Z4" s="185" t="s">
        <v>531</v>
      </c>
      <c r="AA4" s="185" t="s">
        <v>531</v>
      </c>
      <c r="AB4" s="185" t="s">
        <v>532</v>
      </c>
      <c r="AC4" s="185" t="s">
        <v>532</v>
      </c>
      <c r="AD4" s="185" t="s">
        <v>533</v>
      </c>
      <c r="AE4" s="185" t="s">
        <v>533</v>
      </c>
      <c r="AF4" s="185" t="s">
        <v>534</v>
      </c>
      <c r="AG4" s="185" t="s">
        <v>503</v>
      </c>
      <c r="AH4" s="185" t="s">
        <v>503</v>
      </c>
      <c r="AI4" s="185" t="s">
        <v>503</v>
      </c>
      <c r="AJ4" s="185" t="s">
        <v>503</v>
      </c>
      <c r="AK4" s="185"/>
      <c r="AL4" s="185" t="s">
        <v>301</v>
      </c>
      <c r="AM4" s="185" t="s">
        <v>504</v>
      </c>
      <c r="AN4" s="186" t="s">
        <v>505</v>
      </c>
    </row>
    <row r="5" spans="1:40" x14ac:dyDescent="0.2">
      <c r="A5" s="187" t="s">
        <v>535</v>
      </c>
      <c r="B5" s="188" t="s">
        <v>484</v>
      </c>
      <c r="C5" s="188" t="s">
        <v>485</v>
      </c>
      <c r="D5" s="191">
        <v>521912060018004</v>
      </c>
      <c r="E5" s="188" t="s">
        <v>536</v>
      </c>
      <c r="F5" s="188" t="s">
        <v>537</v>
      </c>
      <c r="G5" s="188" t="s">
        <v>488</v>
      </c>
      <c r="H5" s="188" t="s">
        <v>488</v>
      </c>
      <c r="I5" s="188" t="s">
        <v>250</v>
      </c>
      <c r="J5" s="188" t="s">
        <v>106</v>
      </c>
      <c r="K5" s="188" t="s">
        <v>538</v>
      </c>
      <c r="L5" s="188" t="s">
        <v>490</v>
      </c>
      <c r="M5" s="188" t="s">
        <v>491</v>
      </c>
      <c r="N5" s="188" t="s">
        <v>539</v>
      </c>
      <c r="O5" s="188" t="s">
        <v>348</v>
      </c>
      <c r="P5" s="188" t="s">
        <v>540</v>
      </c>
      <c r="Q5" s="188" t="s">
        <v>541</v>
      </c>
      <c r="R5" s="188" t="s">
        <v>542</v>
      </c>
      <c r="S5" s="188" t="s">
        <v>543</v>
      </c>
      <c r="T5" s="188" t="s">
        <v>544</v>
      </c>
      <c r="U5" s="188" t="s">
        <v>545</v>
      </c>
      <c r="V5" s="188" t="s">
        <v>546</v>
      </c>
      <c r="W5" s="188" t="s">
        <v>547</v>
      </c>
      <c r="X5" s="188" t="s">
        <v>548</v>
      </c>
      <c r="Y5" s="188" t="s">
        <v>549</v>
      </c>
      <c r="Z5" s="188" t="s">
        <v>550</v>
      </c>
      <c r="AA5" s="188" t="s">
        <v>551</v>
      </c>
      <c r="AB5" s="188" t="s">
        <v>552</v>
      </c>
      <c r="AC5" s="188" t="s">
        <v>553</v>
      </c>
      <c r="AD5" s="188" t="s">
        <v>554</v>
      </c>
      <c r="AE5" s="188" t="s">
        <v>555</v>
      </c>
      <c r="AF5" s="188" t="s">
        <v>556</v>
      </c>
      <c r="AG5" s="188" t="s">
        <v>503</v>
      </c>
      <c r="AH5" s="188" t="s">
        <v>503</v>
      </c>
      <c r="AI5" s="188" t="s">
        <v>503</v>
      </c>
      <c r="AJ5" s="188" t="s">
        <v>503</v>
      </c>
      <c r="AK5" s="188"/>
      <c r="AL5" s="188" t="s">
        <v>302</v>
      </c>
      <c r="AM5" s="188" t="s">
        <v>504</v>
      </c>
      <c r="AN5" s="189" t="s">
        <v>505</v>
      </c>
    </row>
    <row r="6" spans="1:40" x14ac:dyDescent="0.2">
      <c r="A6" s="184" t="s">
        <v>483</v>
      </c>
      <c r="B6" s="185" t="s">
        <v>484</v>
      </c>
      <c r="C6" s="185" t="s">
        <v>485</v>
      </c>
      <c r="D6" s="190">
        <v>521912070018306</v>
      </c>
      <c r="E6" s="185" t="s">
        <v>557</v>
      </c>
      <c r="F6" s="185" t="s">
        <v>558</v>
      </c>
      <c r="G6" s="185" t="s">
        <v>488</v>
      </c>
      <c r="H6" s="185" t="s">
        <v>488</v>
      </c>
      <c r="I6" s="185" t="s">
        <v>253</v>
      </c>
      <c r="J6" s="185" t="s">
        <v>254</v>
      </c>
      <c r="K6" s="185" t="s">
        <v>489</v>
      </c>
      <c r="L6" s="185" t="s">
        <v>559</v>
      </c>
      <c r="M6" s="185" t="s">
        <v>491</v>
      </c>
      <c r="N6" s="185" t="s">
        <v>352</v>
      </c>
      <c r="O6" s="185" t="s">
        <v>352</v>
      </c>
      <c r="P6" s="185" t="s">
        <v>560</v>
      </c>
      <c r="Q6" s="185" t="s">
        <v>561</v>
      </c>
      <c r="R6" s="185" t="s">
        <v>561</v>
      </c>
      <c r="S6" s="185" t="s">
        <v>562</v>
      </c>
      <c r="T6" s="185" t="s">
        <v>562</v>
      </c>
      <c r="U6" s="185" t="s">
        <v>563</v>
      </c>
      <c r="V6" s="185" t="s">
        <v>563</v>
      </c>
      <c r="W6" s="185" t="s">
        <v>564</v>
      </c>
      <c r="X6" s="185" t="s">
        <v>565</v>
      </c>
      <c r="Y6" s="185" t="s">
        <v>566</v>
      </c>
      <c r="Z6" s="185" t="s">
        <v>567</v>
      </c>
      <c r="AA6" s="185" t="s">
        <v>567</v>
      </c>
      <c r="AB6" s="185" t="s">
        <v>568</v>
      </c>
      <c r="AC6" s="185" t="s">
        <v>568</v>
      </c>
      <c r="AD6" s="185" t="s">
        <v>569</v>
      </c>
      <c r="AE6" s="185" t="s">
        <v>569</v>
      </c>
      <c r="AF6" s="185" t="s">
        <v>570</v>
      </c>
      <c r="AG6" s="185" t="s">
        <v>503</v>
      </c>
      <c r="AH6" s="185" t="s">
        <v>503</v>
      </c>
      <c r="AI6" s="185" t="s">
        <v>503</v>
      </c>
      <c r="AJ6" s="185" t="s">
        <v>503</v>
      </c>
      <c r="AK6" s="185"/>
      <c r="AL6" s="185" t="s">
        <v>301</v>
      </c>
      <c r="AM6" s="185" t="s">
        <v>504</v>
      </c>
      <c r="AN6" s="186" t="s">
        <v>505</v>
      </c>
    </row>
    <row r="7" spans="1:40" x14ac:dyDescent="0.2">
      <c r="A7" s="187" t="s">
        <v>571</v>
      </c>
      <c r="B7" s="188" t="s">
        <v>484</v>
      </c>
      <c r="C7" s="188" t="s">
        <v>485</v>
      </c>
      <c r="D7" s="191">
        <v>521913100019105</v>
      </c>
      <c r="E7" s="188" t="s">
        <v>572</v>
      </c>
      <c r="F7" s="188" t="s">
        <v>573</v>
      </c>
      <c r="G7" s="188" t="s">
        <v>488</v>
      </c>
      <c r="H7" s="188" t="s">
        <v>488</v>
      </c>
      <c r="I7" s="188" t="s">
        <v>243</v>
      </c>
      <c r="J7" s="188" t="s">
        <v>244</v>
      </c>
      <c r="K7" s="188" t="s">
        <v>574</v>
      </c>
      <c r="L7" s="188" t="s">
        <v>523</v>
      </c>
      <c r="M7" s="188" t="s">
        <v>491</v>
      </c>
      <c r="N7" s="188" t="s">
        <v>575</v>
      </c>
      <c r="O7" s="188" t="s">
        <v>355</v>
      </c>
      <c r="P7" s="188" t="s">
        <v>576</v>
      </c>
      <c r="Q7" s="188" t="s">
        <v>577</v>
      </c>
      <c r="R7" s="188" t="s">
        <v>578</v>
      </c>
      <c r="S7" s="188" t="s">
        <v>579</v>
      </c>
      <c r="T7" s="188" t="s">
        <v>580</v>
      </c>
      <c r="U7" s="188" t="s">
        <v>581</v>
      </c>
      <c r="V7" s="188" t="s">
        <v>582</v>
      </c>
      <c r="W7" s="188" t="s">
        <v>583</v>
      </c>
      <c r="X7" s="188" t="s">
        <v>584</v>
      </c>
      <c r="Y7" s="188" t="s">
        <v>585</v>
      </c>
      <c r="Z7" s="188" t="s">
        <v>586</v>
      </c>
      <c r="AA7" s="188" t="s">
        <v>587</v>
      </c>
      <c r="AB7" s="188" t="s">
        <v>588</v>
      </c>
      <c r="AC7" s="188" t="s">
        <v>589</v>
      </c>
      <c r="AD7" s="188" t="s">
        <v>590</v>
      </c>
      <c r="AE7" s="188" t="s">
        <v>591</v>
      </c>
      <c r="AF7" s="188" t="s">
        <v>592</v>
      </c>
      <c r="AG7" s="188" t="s">
        <v>503</v>
      </c>
      <c r="AH7" s="188" t="s">
        <v>503</v>
      </c>
      <c r="AI7" s="188" t="s">
        <v>503</v>
      </c>
      <c r="AJ7" s="188" t="s">
        <v>503</v>
      </c>
      <c r="AK7" s="188"/>
      <c r="AL7" s="188" t="s">
        <v>302</v>
      </c>
      <c r="AM7" s="188" t="s">
        <v>504</v>
      </c>
      <c r="AN7" s="189" t="s">
        <v>593</v>
      </c>
    </row>
    <row r="8" spans="1:40" x14ac:dyDescent="0.2">
      <c r="A8" s="184" t="s">
        <v>535</v>
      </c>
      <c r="B8" s="185" t="s">
        <v>484</v>
      </c>
      <c r="C8" s="185" t="s">
        <v>485</v>
      </c>
      <c r="D8" s="190">
        <v>521912060017904</v>
      </c>
      <c r="E8" s="185" t="s">
        <v>594</v>
      </c>
      <c r="F8" s="185" t="s">
        <v>595</v>
      </c>
      <c r="G8" s="185" t="s">
        <v>488</v>
      </c>
      <c r="H8" s="185" t="s">
        <v>488</v>
      </c>
      <c r="I8" s="185" t="s">
        <v>250</v>
      </c>
      <c r="J8" s="185" t="s">
        <v>105</v>
      </c>
      <c r="K8" s="185" t="s">
        <v>538</v>
      </c>
      <c r="L8" s="185" t="s">
        <v>490</v>
      </c>
      <c r="M8" s="185" t="s">
        <v>491</v>
      </c>
      <c r="N8" s="185" t="s">
        <v>596</v>
      </c>
      <c r="O8" s="185" t="s">
        <v>347</v>
      </c>
      <c r="P8" s="185" t="s">
        <v>597</v>
      </c>
      <c r="Q8" s="185" t="s">
        <v>598</v>
      </c>
      <c r="R8" s="185" t="s">
        <v>599</v>
      </c>
      <c r="S8" s="185" t="s">
        <v>600</v>
      </c>
      <c r="T8" s="185" t="s">
        <v>601</v>
      </c>
      <c r="U8" s="185" t="s">
        <v>602</v>
      </c>
      <c r="V8" s="185" t="s">
        <v>603</v>
      </c>
      <c r="W8" s="185" t="s">
        <v>604</v>
      </c>
      <c r="X8" s="185" t="s">
        <v>605</v>
      </c>
      <c r="Y8" s="185" t="s">
        <v>606</v>
      </c>
      <c r="Z8" s="185" t="s">
        <v>607</v>
      </c>
      <c r="AA8" s="185" t="s">
        <v>608</v>
      </c>
      <c r="AB8" s="185" t="s">
        <v>609</v>
      </c>
      <c r="AC8" s="185" t="s">
        <v>610</v>
      </c>
      <c r="AD8" s="185" t="s">
        <v>611</v>
      </c>
      <c r="AE8" s="185" t="s">
        <v>612</v>
      </c>
      <c r="AF8" s="185" t="s">
        <v>613</v>
      </c>
      <c r="AG8" s="185" t="s">
        <v>503</v>
      </c>
      <c r="AH8" s="185" t="s">
        <v>503</v>
      </c>
      <c r="AI8" s="185" t="s">
        <v>503</v>
      </c>
      <c r="AJ8" s="185" t="s">
        <v>503</v>
      </c>
      <c r="AK8" s="185"/>
      <c r="AL8" s="185" t="s">
        <v>302</v>
      </c>
      <c r="AM8" s="185" t="s">
        <v>504</v>
      </c>
      <c r="AN8" s="186" t="s">
        <v>505</v>
      </c>
    </row>
    <row r="9" spans="1:40" x14ac:dyDescent="0.2">
      <c r="A9" s="187" t="s">
        <v>614</v>
      </c>
      <c r="B9" s="188" t="s">
        <v>484</v>
      </c>
      <c r="C9" s="188" t="s">
        <v>485</v>
      </c>
      <c r="D9" s="191">
        <v>521913030018714</v>
      </c>
      <c r="E9" s="188" t="s">
        <v>615</v>
      </c>
      <c r="F9" s="188" t="s">
        <v>616</v>
      </c>
      <c r="G9" s="188" t="s">
        <v>488</v>
      </c>
      <c r="H9" s="188" t="s">
        <v>488</v>
      </c>
      <c r="I9" s="188" t="s">
        <v>251</v>
      </c>
      <c r="J9" s="188" t="s">
        <v>304</v>
      </c>
      <c r="K9" s="188" t="s">
        <v>617</v>
      </c>
      <c r="L9" s="188" t="s">
        <v>523</v>
      </c>
      <c r="M9" s="188" t="s">
        <v>491</v>
      </c>
      <c r="N9" s="188" t="s">
        <v>618</v>
      </c>
      <c r="O9" s="188" t="s">
        <v>618</v>
      </c>
      <c r="P9" s="188" t="s">
        <v>619</v>
      </c>
      <c r="Q9" s="188" t="s">
        <v>620</v>
      </c>
      <c r="R9" s="188" t="s">
        <v>620</v>
      </c>
      <c r="S9" s="188" t="s">
        <v>621</v>
      </c>
      <c r="T9" s="188" t="s">
        <v>621</v>
      </c>
      <c r="U9" s="188" t="s">
        <v>622</v>
      </c>
      <c r="V9" s="188" t="s">
        <v>622</v>
      </c>
      <c r="W9" s="188" t="s">
        <v>623</v>
      </c>
      <c r="X9" s="188" t="s">
        <v>624</v>
      </c>
      <c r="Y9" s="188" t="s">
        <v>625</v>
      </c>
      <c r="Z9" s="188" t="s">
        <v>626</v>
      </c>
      <c r="AA9" s="188" t="s">
        <v>626</v>
      </c>
      <c r="AB9" s="188" t="s">
        <v>627</v>
      </c>
      <c r="AC9" s="188" t="s">
        <v>627</v>
      </c>
      <c r="AD9" s="188" t="s">
        <v>628</v>
      </c>
      <c r="AE9" s="188" t="s">
        <v>628</v>
      </c>
      <c r="AF9" s="188" t="s">
        <v>629</v>
      </c>
      <c r="AG9" s="188" t="s">
        <v>503</v>
      </c>
      <c r="AH9" s="188" t="s">
        <v>504</v>
      </c>
      <c r="AI9" s="188" t="s">
        <v>504</v>
      </c>
      <c r="AJ9" s="188" t="s">
        <v>503</v>
      </c>
      <c r="AK9" s="188"/>
      <c r="AL9" s="188" t="s">
        <v>301</v>
      </c>
      <c r="AM9" s="188" t="s">
        <v>503</v>
      </c>
      <c r="AN9" s="189" t="s">
        <v>505</v>
      </c>
    </row>
    <row r="10" spans="1:40" x14ac:dyDescent="0.2">
      <c r="A10" s="184" t="s">
        <v>614</v>
      </c>
      <c r="B10" s="185" t="s">
        <v>484</v>
      </c>
      <c r="C10" s="185" t="s">
        <v>485</v>
      </c>
      <c r="D10" s="190">
        <v>521913030018814</v>
      </c>
      <c r="E10" s="185" t="s">
        <v>630</v>
      </c>
      <c r="F10" s="185" t="s">
        <v>631</v>
      </c>
      <c r="G10" s="185" t="s">
        <v>488</v>
      </c>
      <c r="H10" s="185" t="s">
        <v>488</v>
      </c>
      <c r="I10" s="185" t="s">
        <v>251</v>
      </c>
      <c r="J10" s="185" t="s">
        <v>305</v>
      </c>
      <c r="K10" s="185" t="s">
        <v>617</v>
      </c>
      <c r="L10" s="185" t="s">
        <v>523</v>
      </c>
      <c r="M10" s="185" t="s">
        <v>491</v>
      </c>
      <c r="N10" s="185" t="s">
        <v>632</v>
      </c>
      <c r="O10" s="185" t="s">
        <v>632</v>
      </c>
      <c r="P10" s="185" t="s">
        <v>633</v>
      </c>
      <c r="Q10" s="185" t="s">
        <v>634</v>
      </c>
      <c r="R10" s="185" t="s">
        <v>634</v>
      </c>
      <c r="S10" s="185" t="s">
        <v>635</v>
      </c>
      <c r="T10" s="185" t="s">
        <v>635</v>
      </c>
      <c r="U10" s="185" t="s">
        <v>636</v>
      </c>
      <c r="V10" s="185" t="s">
        <v>636</v>
      </c>
      <c r="W10" s="185" t="s">
        <v>637</v>
      </c>
      <c r="X10" s="185" t="s">
        <v>638</v>
      </c>
      <c r="Y10" s="185" t="s">
        <v>639</v>
      </c>
      <c r="Z10" s="185" t="s">
        <v>640</v>
      </c>
      <c r="AA10" s="185" t="s">
        <v>640</v>
      </c>
      <c r="AB10" s="185" t="s">
        <v>641</v>
      </c>
      <c r="AC10" s="185" t="s">
        <v>641</v>
      </c>
      <c r="AD10" s="185" t="s">
        <v>642</v>
      </c>
      <c r="AE10" s="185" t="s">
        <v>642</v>
      </c>
      <c r="AF10" s="185" t="s">
        <v>643</v>
      </c>
      <c r="AG10" s="185" t="s">
        <v>503</v>
      </c>
      <c r="AH10" s="185" t="s">
        <v>504</v>
      </c>
      <c r="AI10" s="185" t="s">
        <v>504</v>
      </c>
      <c r="AJ10" s="185" t="s">
        <v>503</v>
      </c>
      <c r="AK10" s="185"/>
      <c r="AL10" s="185" t="s">
        <v>301</v>
      </c>
      <c r="AM10" s="185" t="s">
        <v>503</v>
      </c>
      <c r="AN10" s="186" t="s">
        <v>505</v>
      </c>
    </row>
    <row r="11" spans="1:40" x14ac:dyDescent="0.2">
      <c r="A11" s="187" t="s">
        <v>614</v>
      </c>
      <c r="B11" s="188" t="s">
        <v>484</v>
      </c>
      <c r="C11" s="188" t="s">
        <v>485</v>
      </c>
      <c r="D11" s="191">
        <v>521913030018914</v>
      </c>
      <c r="E11" s="188" t="s">
        <v>644</v>
      </c>
      <c r="F11" s="188" t="s">
        <v>645</v>
      </c>
      <c r="G11" s="188" t="s">
        <v>488</v>
      </c>
      <c r="H11" s="188" t="s">
        <v>488</v>
      </c>
      <c r="I11" s="188" t="s">
        <v>251</v>
      </c>
      <c r="J11" s="188" t="s">
        <v>306</v>
      </c>
      <c r="K11" s="188" t="s">
        <v>617</v>
      </c>
      <c r="L11" s="188" t="s">
        <v>523</v>
      </c>
      <c r="M11" s="188" t="s">
        <v>491</v>
      </c>
      <c r="N11" s="188" t="s">
        <v>646</v>
      </c>
      <c r="O11" s="188" t="s">
        <v>646</v>
      </c>
      <c r="P11" s="188" t="s">
        <v>647</v>
      </c>
      <c r="Q11" s="188" t="s">
        <v>648</v>
      </c>
      <c r="R11" s="188" t="s">
        <v>648</v>
      </c>
      <c r="S11" s="188" t="s">
        <v>649</v>
      </c>
      <c r="T11" s="188" t="s">
        <v>649</v>
      </c>
      <c r="U11" s="188" t="s">
        <v>650</v>
      </c>
      <c r="V11" s="188" t="s">
        <v>650</v>
      </c>
      <c r="W11" s="188" t="s">
        <v>651</v>
      </c>
      <c r="X11" s="188" t="s">
        <v>652</v>
      </c>
      <c r="Y11" s="188" t="s">
        <v>653</v>
      </c>
      <c r="Z11" s="188" t="s">
        <v>654</v>
      </c>
      <c r="AA11" s="188" t="s">
        <v>654</v>
      </c>
      <c r="AB11" s="188" t="s">
        <v>655</v>
      </c>
      <c r="AC11" s="188" t="s">
        <v>655</v>
      </c>
      <c r="AD11" s="188" t="s">
        <v>656</v>
      </c>
      <c r="AE11" s="188" t="s">
        <v>656</v>
      </c>
      <c r="AF11" s="188" t="s">
        <v>657</v>
      </c>
      <c r="AG11" s="188" t="s">
        <v>503</v>
      </c>
      <c r="AH11" s="188" t="s">
        <v>504</v>
      </c>
      <c r="AI11" s="188" t="s">
        <v>504</v>
      </c>
      <c r="AJ11" s="188" t="s">
        <v>503</v>
      </c>
      <c r="AK11" s="188"/>
      <c r="AL11" s="188" t="s">
        <v>301</v>
      </c>
      <c r="AM11" s="188" t="s">
        <v>504</v>
      </c>
      <c r="AN11" s="189" t="s">
        <v>505</v>
      </c>
    </row>
    <row r="12" spans="1:40" x14ac:dyDescent="0.2">
      <c r="A12" s="184" t="s">
        <v>614</v>
      </c>
      <c r="B12" s="185" t="s">
        <v>484</v>
      </c>
      <c r="C12" s="185" t="s">
        <v>485</v>
      </c>
      <c r="D12" s="190">
        <v>521913030019014</v>
      </c>
      <c r="E12" s="185" t="s">
        <v>658</v>
      </c>
      <c r="F12" s="185" t="s">
        <v>659</v>
      </c>
      <c r="G12" s="185" t="s">
        <v>488</v>
      </c>
      <c r="H12" s="185" t="s">
        <v>488</v>
      </c>
      <c r="I12" s="185" t="s">
        <v>251</v>
      </c>
      <c r="J12" s="185" t="s">
        <v>307</v>
      </c>
      <c r="K12" s="185" t="s">
        <v>617</v>
      </c>
      <c r="L12" s="185" t="s">
        <v>523</v>
      </c>
      <c r="M12" s="185" t="s">
        <v>491</v>
      </c>
      <c r="N12" s="185" t="s">
        <v>660</v>
      </c>
      <c r="O12" s="185" t="s">
        <v>660</v>
      </c>
      <c r="P12" s="185" t="s">
        <v>661</v>
      </c>
      <c r="Q12" s="185" t="s">
        <v>662</v>
      </c>
      <c r="R12" s="185" t="s">
        <v>662</v>
      </c>
      <c r="S12" s="185" t="s">
        <v>663</v>
      </c>
      <c r="T12" s="185" t="s">
        <v>663</v>
      </c>
      <c r="U12" s="185" t="s">
        <v>664</v>
      </c>
      <c r="V12" s="185" t="s">
        <v>664</v>
      </c>
      <c r="W12" s="185" t="s">
        <v>665</v>
      </c>
      <c r="X12" s="185" t="s">
        <v>666</v>
      </c>
      <c r="Y12" s="185" t="s">
        <v>667</v>
      </c>
      <c r="Z12" s="185" t="s">
        <v>668</v>
      </c>
      <c r="AA12" s="185" t="s">
        <v>668</v>
      </c>
      <c r="AB12" s="185" t="s">
        <v>669</v>
      </c>
      <c r="AC12" s="185" t="s">
        <v>669</v>
      </c>
      <c r="AD12" s="185" t="s">
        <v>670</v>
      </c>
      <c r="AE12" s="185" t="s">
        <v>670</v>
      </c>
      <c r="AF12" s="185" t="s">
        <v>671</v>
      </c>
      <c r="AG12" s="185" t="s">
        <v>503</v>
      </c>
      <c r="AH12" s="185" t="s">
        <v>504</v>
      </c>
      <c r="AI12" s="185" t="s">
        <v>504</v>
      </c>
      <c r="AJ12" s="185" t="s">
        <v>503</v>
      </c>
      <c r="AK12" s="185"/>
      <c r="AL12" s="185" t="s">
        <v>301</v>
      </c>
      <c r="AM12" s="185" t="s">
        <v>504</v>
      </c>
      <c r="AN12" s="186" t="s">
        <v>505</v>
      </c>
    </row>
    <row r="13" spans="1:40" x14ac:dyDescent="0.2">
      <c r="A13" s="187" t="s">
        <v>483</v>
      </c>
      <c r="B13" s="188" t="s">
        <v>484</v>
      </c>
      <c r="C13" s="188" t="s">
        <v>485</v>
      </c>
      <c r="D13" s="191">
        <v>521912070018406</v>
      </c>
      <c r="E13" s="188" t="s">
        <v>672</v>
      </c>
      <c r="F13" s="188" t="s">
        <v>673</v>
      </c>
      <c r="G13" s="188" t="s">
        <v>488</v>
      </c>
      <c r="H13" s="188" t="s">
        <v>488</v>
      </c>
      <c r="I13" s="188" t="s">
        <v>253</v>
      </c>
      <c r="J13" s="188" t="s">
        <v>255</v>
      </c>
      <c r="K13" s="188" t="s">
        <v>489</v>
      </c>
      <c r="L13" s="188" t="s">
        <v>559</v>
      </c>
      <c r="M13" s="188" t="s">
        <v>491</v>
      </c>
      <c r="N13" s="188" t="s">
        <v>353</v>
      </c>
      <c r="O13" s="188" t="s">
        <v>353</v>
      </c>
      <c r="P13" s="188" t="s">
        <v>674</v>
      </c>
      <c r="Q13" s="188" t="s">
        <v>675</v>
      </c>
      <c r="R13" s="188" t="s">
        <v>675</v>
      </c>
      <c r="S13" s="188" t="s">
        <v>676</v>
      </c>
      <c r="T13" s="188" t="s">
        <v>676</v>
      </c>
      <c r="U13" s="188" t="s">
        <v>677</v>
      </c>
      <c r="V13" s="188" t="s">
        <v>677</v>
      </c>
      <c r="W13" s="188" t="s">
        <v>678</v>
      </c>
      <c r="X13" s="188" t="s">
        <v>679</v>
      </c>
      <c r="Y13" s="188" t="s">
        <v>680</v>
      </c>
      <c r="Z13" s="188" t="s">
        <v>681</v>
      </c>
      <c r="AA13" s="188" t="s">
        <v>681</v>
      </c>
      <c r="AB13" s="188" t="s">
        <v>682</v>
      </c>
      <c r="AC13" s="188" t="s">
        <v>682</v>
      </c>
      <c r="AD13" s="188" t="s">
        <v>683</v>
      </c>
      <c r="AE13" s="188" t="s">
        <v>683</v>
      </c>
      <c r="AF13" s="188" t="s">
        <v>684</v>
      </c>
      <c r="AG13" s="188" t="s">
        <v>503</v>
      </c>
      <c r="AH13" s="188" t="s">
        <v>503</v>
      </c>
      <c r="AI13" s="188" t="s">
        <v>503</v>
      </c>
      <c r="AJ13" s="188" t="s">
        <v>503</v>
      </c>
      <c r="AK13" s="188"/>
      <c r="AL13" s="188" t="s">
        <v>301</v>
      </c>
      <c r="AM13" s="188" t="s">
        <v>504</v>
      </c>
      <c r="AN13" s="189" t="s">
        <v>505</v>
      </c>
    </row>
    <row r="14" spans="1:40" x14ac:dyDescent="0.2">
      <c r="A14" s="184" t="s">
        <v>685</v>
      </c>
      <c r="B14" s="185" t="s">
        <v>484</v>
      </c>
      <c r="C14" s="185" t="s">
        <v>485</v>
      </c>
      <c r="D14" s="190">
        <v>521914110019205</v>
      </c>
      <c r="E14" s="185" t="s">
        <v>686</v>
      </c>
      <c r="F14" s="185" t="s">
        <v>687</v>
      </c>
      <c r="G14" s="185" t="s">
        <v>488</v>
      </c>
      <c r="H14" s="185" t="s">
        <v>488</v>
      </c>
      <c r="I14" s="185" t="s">
        <v>361</v>
      </c>
      <c r="J14" s="185" t="s">
        <v>154</v>
      </c>
      <c r="K14" s="185" t="s">
        <v>688</v>
      </c>
      <c r="L14" s="185" t="s">
        <v>523</v>
      </c>
      <c r="M14" s="185" t="s">
        <v>491</v>
      </c>
      <c r="N14" s="185" t="s">
        <v>689</v>
      </c>
      <c r="O14" s="185" t="s">
        <v>357</v>
      </c>
      <c r="P14" s="185" t="s">
        <v>690</v>
      </c>
      <c r="Q14" s="185" t="s">
        <v>691</v>
      </c>
      <c r="R14" s="185" t="s">
        <v>692</v>
      </c>
      <c r="S14" s="185" t="s">
        <v>693</v>
      </c>
      <c r="T14" s="185" t="s">
        <v>694</v>
      </c>
      <c r="U14" s="185" t="s">
        <v>695</v>
      </c>
      <c r="V14" s="185" t="s">
        <v>696</v>
      </c>
      <c r="W14" s="185" t="s">
        <v>697</v>
      </c>
      <c r="X14" s="185" t="s">
        <v>698</v>
      </c>
      <c r="Y14" s="185" t="s">
        <v>699</v>
      </c>
      <c r="Z14" s="185" t="s">
        <v>700</v>
      </c>
      <c r="AA14" s="185" t="s">
        <v>701</v>
      </c>
      <c r="AB14" s="185" t="s">
        <v>702</v>
      </c>
      <c r="AC14" s="185" t="s">
        <v>703</v>
      </c>
      <c r="AD14" s="185" t="s">
        <v>704</v>
      </c>
      <c r="AE14" s="185" t="s">
        <v>705</v>
      </c>
      <c r="AF14" s="185" t="s">
        <v>706</v>
      </c>
      <c r="AG14" s="185" t="s">
        <v>503</v>
      </c>
      <c r="AH14" s="185" t="s">
        <v>503</v>
      </c>
      <c r="AI14" s="185" t="s">
        <v>503</v>
      </c>
      <c r="AJ14" s="185" t="s">
        <v>503</v>
      </c>
      <c r="AK14" s="185"/>
      <c r="AL14" s="185" t="s">
        <v>302</v>
      </c>
      <c r="AM14" s="185" t="s">
        <v>504</v>
      </c>
      <c r="AN14" s="186" t="s">
        <v>707</v>
      </c>
    </row>
    <row r="15" spans="1:40" x14ac:dyDescent="0.2">
      <c r="A15" s="187" t="s">
        <v>685</v>
      </c>
      <c r="B15" s="188" t="s">
        <v>484</v>
      </c>
      <c r="C15" s="188" t="s">
        <v>485</v>
      </c>
      <c r="D15" s="191">
        <v>521914110019305</v>
      </c>
      <c r="E15" s="188" t="s">
        <v>708</v>
      </c>
      <c r="F15" s="188" t="s">
        <v>709</v>
      </c>
      <c r="G15" s="188" t="s">
        <v>488</v>
      </c>
      <c r="H15" s="188" t="s">
        <v>488</v>
      </c>
      <c r="I15" s="188" t="s">
        <v>361</v>
      </c>
      <c r="J15" s="188" t="s">
        <v>155</v>
      </c>
      <c r="K15" s="188" t="s">
        <v>688</v>
      </c>
      <c r="L15" s="188" t="s">
        <v>523</v>
      </c>
      <c r="M15" s="188" t="s">
        <v>491</v>
      </c>
      <c r="N15" s="188" t="s">
        <v>710</v>
      </c>
      <c r="O15" s="188" t="s">
        <v>358</v>
      </c>
      <c r="P15" s="188" t="s">
        <v>711</v>
      </c>
      <c r="Q15" s="188" t="s">
        <v>712</v>
      </c>
      <c r="R15" s="188" t="s">
        <v>713</v>
      </c>
      <c r="S15" s="188" t="s">
        <v>714</v>
      </c>
      <c r="T15" s="188" t="s">
        <v>715</v>
      </c>
      <c r="U15" s="188" t="s">
        <v>716</v>
      </c>
      <c r="V15" s="188" t="s">
        <v>717</v>
      </c>
      <c r="W15" s="188" t="s">
        <v>718</v>
      </c>
      <c r="X15" s="188" t="s">
        <v>719</v>
      </c>
      <c r="Y15" s="188" t="s">
        <v>720</v>
      </c>
      <c r="Z15" s="188" t="s">
        <v>721</v>
      </c>
      <c r="AA15" s="188" t="s">
        <v>722</v>
      </c>
      <c r="AB15" s="188" t="s">
        <v>723</v>
      </c>
      <c r="AC15" s="188" t="s">
        <v>724</v>
      </c>
      <c r="AD15" s="188" t="s">
        <v>725</v>
      </c>
      <c r="AE15" s="188" t="s">
        <v>726</v>
      </c>
      <c r="AF15" s="188" t="s">
        <v>727</v>
      </c>
      <c r="AG15" s="188" t="s">
        <v>503</v>
      </c>
      <c r="AH15" s="188" t="s">
        <v>503</v>
      </c>
      <c r="AI15" s="188" t="s">
        <v>503</v>
      </c>
      <c r="AJ15" s="188" t="s">
        <v>503</v>
      </c>
      <c r="AK15" s="188"/>
      <c r="AL15" s="188" t="s">
        <v>302</v>
      </c>
      <c r="AM15" s="188" t="s">
        <v>504</v>
      </c>
      <c r="AN15" s="189" t="s">
        <v>707</v>
      </c>
    </row>
    <row r="16" spans="1:40" x14ac:dyDescent="0.2">
      <c r="A16" s="184" t="s">
        <v>245</v>
      </c>
      <c r="B16" s="185" t="s">
        <v>484</v>
      </c>
      <c r="C16" s="185" t="s">
        <v>485</v>
      </c>
      <c r="D16" s="190">
        <v>521915120019406</v>
      </c>
      <c r="E16" s="185" t="s">
        <v>728</v>
      </c>
      <c r="F16" s="185" t="s">
        <v>729</v>
      </c>
      <c r="G16" s="185" t="s">
        <v>488</v>
      </c>
      <c r="H16" s="185" t="s">
        <v>488</v>
      </c>
      <c r="I16" s="185" t="s">
        <v>245</v>
      </c>
      <c r="J16" s="185" t="s">
        <v>730</v>
      </c>
      <c r="K16" s="185" t="s">
        <v>731</v>
      </c>
      <c r="L16" s="185" t="s">
        <v>559</v>
      </c>
      <c r="M16" s="185" t="s">
        <v>491</v>
      </c>
      <c r="N16" s="185" t="s">
        <v>732</v>
      </c>
      <c r="O16" s="185" t="s">
        <v>732</v>
      </c>
      <c r="P16" s="185" t="s">
        <v>733</v>
      </c>
      <c r="Q16" s="185" t="s">
        <v>734</v>
      </c>
      <c r="R16" s="185" t="s">
        <v>734</v>
      </c>
      <c r="S16" s="185" t="s">
        <v>735</v>
      </c>
      <c r="T16" s="185" t="s">
        <v>735</v>
      </c>
      <c r="U16" s="185" t="s">
        <v>331</v>
      </c>
      <c r="V16" s="185" t="s">
        <v>331</v>
      </c>
      <c r="W16" s="185" t="s">
        <v>736</v>
      </c>
      <c r="X16" s="185" t="s">
        <v>737</v>
      </c>
      <c r="Y16" s="185" t="s">
        <v>738</v>
      </c>
      <c r="Z16" s="185" t="s">
        <v>739</v>
      </c>
      <c r="AA16" s="185" t="s">
        <v>739</v>
      </c>
      <c r="AB16" s="185" t="s">
        <v>740</v>
      </c>
      <c r="AC16" s="185" t="s">
        <v>740</v>
      </c>
      <c r="AD16" s="185" t="s">
        <v>741</v>
      </c>
      <c r="AE16" s="185" t="s">
        <v>741</v>
      </c>
      <c r="AF16" s="185" t="s">
        <v>742</v>
      </c>
      <c r="AG16" s="185" t="s">
        <v>503</v>
      </c>
      <c r="AH16" s="185" t="s">
        <v>503</v>
      </c>
      <c r="AI16" s="185" t="s">
        <v>504</v>
      </c>
      <c r="AJ16" s="185" t="s">
        <v>503</v>
      </c>
      <c r="AK16" s="185"/>
      <c r="AL16" s="185" t="s">
        <v>301</v>
      </c>
      <c r="AM16" s="185" t="s">
        <v>504</v>
      </c>
      <c r="AN16" s="186" t="s">
        <v>707</v>
      </c>
    </row>
    <row r="17" spans="1:40" x14ac:dyDescent="0.2">
      <c r="A17" s="187" t="s">
        <v>265</v>
      </c>
      <c r="B17" s="188" t="s">
        <v>484</v>
      </c>
      <c r="C17" s="188" t="s">
        <v>485</v>
      </c>
      <c r="D17" s="191">
        <v>521916050019506</v>
      </c>
      <c r="E17" s="188" t="s">
        <v>743</v>
      </c>
      <c r="F17" s="188" t="s">
        <v>744</v>
      </c>
      <c r="G17" s="188" t="s">
        <v>488</v>
      </c>
      <c r="H17" s="188" t="s">
        <v>488</v>
      </c>
      <c r="I17" s="188" t="s">
        <v>265</v>
      </c>
      <c r="J17" s="188" t="s">
        <v>202</v>
      </c>
      <c r="K17" s="188" t="s">
        <v>745</v>
      </c>
      <c r="L17" s="188" t="s">
        <v>559</v>
      </c>
      <c r="M17" s="188" t="s">
        <v>491</v>
      </c>
      <c r="N17" s="188" t="s">
        <v>365</v>
      </c>
      <c r="O17" s="188" t="s">
        <v>365</v>
      </c>
      <c r="P17" s="188" t="s">
        <v>746</v>
      </c>
      <c r="Q17" s="188" t="s">
        <v>747</v>
      </c>
      <c r="R17" s="188" t="s">
        <v>747</v>
      </c>
      <c r="S17" s="188" t="s">
        <v>748</v>
      </c>
      <c r="T17" s="188" t="s">
        <v>748</v>
      </c>
      <c r="U17" s="188" t="s">
        <v>749</v>
      </c>
      <c r="V17" s="188" t="s">
        <v>749</v>
      </c>
      <c r="W17" s="188" t="s">
        <v>750</v>
      </c>
      <c r="X17" s="188" t="s">
        <v>751</v>
      </c>
      <c r="Y17" s="188" t="s">
        <v>752</v>
      </c>
      <c r="Z17" s="188" t="s">
        <v>753</v>
      </c>
      <c r="AA17" s="188" t="s">
        <v>753</v>
      </c>
      <c r="AB17" s="188" t="s">
        <v>754</v>
      </c>
      <c r="AC17" s="188" t="s">
        <v>754</v>
      </c>
      <c r="AD17" s="188" t="s">
        <v>755</v>
      </c>
      <c r="AE17" s="188" t="s">
        <v>755</v>
      </c>
      <c r="AF17" s="188" t="s">
        <v>756</v>
      </c>
      <c r="AG17" s="188" t="s">
        <v>503</v>
      </c>
      <c r="AH17" s="188" t="s">
        <v>503</v>
      </c>
      <c r="AI17" s="188" t="s">
        <v>503</v>
      </c>
      <c r="AJ17" s="188" t="s">
        <v>503</v>
      </c>
      <c r="AK17" s="188"/>
      <c r="AL17" s="188" t="s">
        <v>301</v>
      </c>
      <c r="AM17" s="188" t="s">
        <v>504</v>
      </c>
      <c r="AN17" s="189" t="s">
        <v>707</v>
      </c>
    </row>
    <row r="18" spans="1:40" x14ac:dyDescent="0.2">
      <c r="A18" s="184" t="s">
        <v>362</v>
      </c>
      <c r="B18" s="185" t="s">
        <v>484</v>
      </c>
      <c r="C18" s="185" t="s">
        <v>485</v>
      </c>
      <c r="D18" s="190">
        <v>521917030019706</v>
      </c>
      <c r="E18" s="185" t="s">
        <v>757</v>
      </c>
      <c r="F18" s="185" t="s">
        <v>758</v>
      </c>
      <c r="G18" s="185" t="s">
        <v>488</v>
      </c>
      <c r="H18" s="185" t="s">
        <v>488</v>
      </c>
      <c r="I18" s="185" t="s">
        <v>362</v>
      </c>
      <c r="J18" s="185" t="s">
        <v>205</v>
      </c>
      <c r="K18" s="185" t="s">
        <v>759</v>
      </c>
      <c r="L18" s="185" t="s">
        <v>559</v>
      </c>
      <c r="M18" s="185" t="s">
        <v>491</v>
      </c>
      <c r="N18" s="185" t="s">
        <v>368</v>
      </c>
      <c r="O18" s="185" t="s">
        <v>368</v>
      </c>
      <c r="P18" s="185" t="s">
        <v>760</v>
      </c>
      <c r="Q18" s="185" t="s">
        <v>761</v>
      </c>
      <c r="R18" s="185" t="s">
        <v>761</v>
      </c>
      <c r="S18" s="185" t="s">
        <v>762</v>
      </c>
      <c r="T18" s="185" t="s">
        <v>762</v>
      </c>
      <c r="U18" s="185" t="s">
        <v>763</v>
      </c>
      <c r="V18" s="185" t="s">
        <v>763</v>
      </c>
      <c r="W18" s="185" t="s">
        <v>764</v>
      </c>
      <c r="X18" s="185" t="s">
        <v>765</v>
      </c>
      <c r="Y18" s="185" t="s">
        <v>766</v>
      </c>
      <c r="Z18" s="185" t="s">
        <v>767</v>
      </c>
      <c r="AA18" s="185" t="s">
        <v>767</v>
      </c>
      <c r="AB18" s="185" t="s">
        <v>768</v>
      </c>
      <c r="AC18" s="185" t="s">
        <v>768</v>
      </c>
      <c r="AD18" s="185" t="s">
        <v>769</v>
      </c>
      <c r="AE18" s="185" t="s">
        <v>769</v>
      </c>
      <c r="AF18" s="185" t="s">
        <v>770</v>
      </c>
      <c r="AG18" s="185" t="s">
        <v>503</v>
      </c>
      <c r="AH18" s="185" t="s">
        <v>503</v>
      </c>
      <c r="AI18" s="185" t="s">
        <v>503</v>
      </c>
      <c r="AJ18" s="185" t="s">
        <v>503</v>
      </c>
      <c r="AK18" s="185"/>
      <c r="AL18" s="185" t="s">
        <v>301</v>
      </c>
      <c r="AM18" s="185" t="s">
        <v>504</v>
      </c>
      <c r="AN18" s="186" t="s">
        <v>593</v>
      </c>
    </row>
    <row r="19" spans="1:40" x14ac:dyDescent="0.2">
      <c r="A19" s="187" t="s">
        <v>391</v>
      </c>
      <c r="B19" s="188" t="s">
        <v>484</v>
      </c>
      <c r="C19" s="188" t="s">
        <v>485</v>
      </c>
      <c r="D19" s="191">
        <v>521917050019803</v>
      </c>
      <c r="E19" s="188" t="s">
        <v>771</v>
      </c>
      <c r="F19" s="188" t="s">
        <v>772</v>
      </c>
      <c r="G19" s="188" t="s">
        <v>488</v>
      </c>
      <c r="H19" s="188" t="s">
        <v>488</v>
      </c>
      <c r="I19" s="188" t="s">
        <v>216</v>
      </c>
      <c r="J19" s="188" t="s">
        <v>217</v>
      </c>
      <c r="K19" s="188" t="s">
        <v>773</v>
      </c>
      <c r="L19" s="188" t="s">
        <v>490</v>
      </c>
      <c r="M19" s="188" t="s">
        <v>491</v>
      </c>
      <c r="N19" s="188" t="s">
        <v>379</v>
      </c>
      <c r="O19" s="188" t="s">
        <v>379</v>
      </c>
      <c r="P19" s="188" t="s">
        <v>774</v>
      </c>
      <c r="Q19" s="188" t="s">
        <v>775</v>
      </c>
      <c r="R19" s="188" t="s">
        <v>775</v>
      </c>
      <c r="S19" s="188" t="s">
        <v>776</v>
      </c>
      <c r="T19" s="188" t="s">
        <v>776</v>
      </c>
      <c r="U19" s="188" t="s">
        <v>777</v>
      </c>
      <c r="V19" s="188" t="s">
        <v>777</v>
      </c>
      <c r="W19" s="188" t="s">
        <v>778</v>
      </c>
      <c r="X19" s="188" t="s">
        <v>320</v>
      </c>
      <c r="Y19" s="188" t="s">
        <v>320</v>
      </c>
      <c r="Z19" s="188" t="s">
        <v>320</v>
      </c>
      <c r="AA19" s="188" t="s">
        <v>320</v>
      </c>
      <c r="AB19" s="188" t="s">
        <v>320</v>
      </c>
      <c r="AC19" s="188" t="s">
        <v>320</v>
      </c>
      <c r="AD19" s="188" t="s">
        <v>320</v>
      </c>
      <c r="AE19" s="188" t="s">
        <v>320</v>
      </c>
      <c r="AF19" s="188" t="s">
        <v>320</v>
      </c>
      <c r="AG19" s="188" t="s">
        <v>504</v>
      </c>
      <c r="AH19" s="188" t="s">
        <v>503</v>
      </c>
      <c r="AI19" s="188" t="s">
        <v>503</v>
      </c>
      <c r="AJ19" s="188" t="s">
        <v>503</v>
      </c>
      <c r="AK19" s="188"/>
      <c r="AL19" s="188" t="s">
        <v>301</v>
      </c>
      <c r="AM19" s="188" t="s">
        <v>504</v>
      </c>
      <c r="AN19" s="189" t="s">
        <v>707</v>
      </c>
    </row>
    <row r="20" spans="1:40" x14ac:dyDescent="0.2">
      <c r="A20" s="184" t="s">
        <v>391</v>
      </c>
      <c r="B20" s="185" t="s">
        <v>484</v>
      </c>
      <c r="C20" s="185" t="s">
        <v>485</v>
      </c>
      <c r="D20" s="190">
        <v>521917050019903</v>
      </c>
      <c r="E20" s="185" t="s">
        <v>779</v>
      </c>
      <c r="F20" s="185" t="s">
        <v>780</v>
      </c>
      <c r="G20" s="185" t="s">
        <v>488</v>
      </c>
      <c r="H20" s="185" t="s">
        <v>488</v>
      </c>
      <c r="I20" s="185" t="s">
        <v>216</v>
      </c>
      <c r="J20" s="185" t="s">
        <v>218</v>
      </c>
      <c r="K20" s="185" t="s">
        <v>773</v>
      </c>
      <c r="L20" s="185" t="s">
        <v>490</v>
      </c>
      <c r="M20" s="185" t="s">
        <v>491</v>
      </c>
      <c r="N20" s="185" t="s">
        <v>380</v>
      </c>
      <c r="O20" s="185" t="s">
        <v>380</v>
      </c>
      <c r="P20" s="185" t="s">
        <v>781</v>
      </c>
      <c r="Q20" s="185" t="s">
        <v>782</v>
      </c>
      <c r="R20" s="185" t="s">
        <v>782</v>
      </c>
      <c r="S20" s="185" t="s">
        <v>783</v>
      </c>
      <c r="T20" s="185" t="s">
        <v>783</v>
      </c>
      <c r="U20" s="185" t="s">
        <v>784</v>
      </c>
      <c r="V20" s="185" t="s">
        <v>784</v>
      </c>
      <c r="W20" s="185" t="s">
        <v>785</v>
      </c>
      <c r="X20" s="185" t="s">
        <v>320</v>
      </c>
      <c r="Y20" s="185" t="s">
        <v>320</v>
      </c>
      <c r="Z20" s="185" t="s">
        <v>320</v>
      </c>
      <c r="AA20" s="185" t="s">
        <v>320</v>
      </c>
      <c r="AB20" s="185" t="s">
        <v>320</v>
      </c>
      <c r="AC20" s="185" t="s">
        <v>320</v>
      </c>
      <c r="AD20" s="185" t="s">
        <v>320</v>
      </c>
      <c r="AE20" s="185" t="s">
        <v>320</v>
      </c>
      <c r="AF20" s="185" t="s">
        <v>320</v>
      </c>
      <c r="AG20" s="185" t="s">
        <v>504</v>
      </c>
      <c r="AH20" s="185" t="s">
        <v>503</v>
      </c>
      <c r="AI20" s="185" t="s">
        <v>503</v>
      </c>
      <c r="AJ20" s="185" t="s">
        <v>503</v>
      </c>
      <c r="AK20" s="185"/>
      <c r="AL20" s="185" t="s">
        <v>301</v>
      </c>
      <c r="AM20" s="185" t="s">
        <v>503</v>
      </c>
      <c r="AN20" s="186" t="s">
        <v>707</v>
      </c>
    </row>
    <row r="21" spans="1:40" x14ac:dyDescent="0.2">
      <c r="A21" s="187" t="s">
        <v>391</v>
      </c>
      <c r="B21" s="188" t="s">
        <v>484</v>
      </c>
      <c r="C21" s="188" t="s">
        <v>485</v>
      </c>
      <c r="D21" s="191">
        <v>521917120020306</v>
      </c>
      <c r="E21" s="188" t="s">
        <v>786</v>
      </c>
      <c r="F21" s="188" t="s">
        <v>787</v>
      </c>
      <c r="G21" s="188" t="s">
        <v>488</v>
      </c>
      <c r="H21" s="188" t="s">
        <v>488</v>
      </c>
      <c r="I21" s="188" t="s">
        <v>389</v>
      </c>
      <c r="J21" s="188" t="s">
        <v>217</v>
      </c>
      <c r="K21" s="188" t="s">
        <v>773</v>
      </c>
      <c r="L21" s="188" t="s">
        <v>559</v>
      </c>
      <c r="M21" s="188" t="s">
        <v>491</v>
      </c>
      <c r="N21" s="188" t="s">
        <v>381</v>
      </c>
      <c r="O21" s="188" t="s">
        <v>381</v>
      </c>
      <c r="P21" s="188" t="s">
        <v>788</v>
      </c>
      <c r="Q21" s="188" t="s">
        <v>789</v>
      </c>
      <c r="R21" s="188" t="s">
        <v>789</v>
      </c>
      <c r="S21" s="188" t="s">
        <v>790</v>
      </c>
      <c r="T21" s="188" t="s">
        <v>790</v>
      </c>
      <c r="U21" s="188" t="s">
        <v>791</v>
      </c>
      <c r="V21" s="188" t="s">
        <v>791</v>
      </c>
      <c r="W21" s="188" t="s">
        <v>792</v>
      </c>
      <c r="X21" s="188" t="s">
        <v>320</v>
      </c>
      <c r="Y21" s="188" t="s">
        <v>320</v>
      </c>
      <c r="Z21" s="188" t="s">
        <v>320</v>
      </c>
      <c r="AA21" s="188" t="s">
        <v>320</v>
      </c>
      <c r="AB21" s="188" t="s">
        <v>320</v>
      </c>
      <c r="AC21" s="188" t="s">
        <v>320</v>
      </c>
      <c r="AD21" s="188" t="s">
        <v>320</v>
      </c>
      <c r="AE21" s="188" t="s">
        <v>320</v>
      </c>
      <c r="AF21" s="188" t="s">
        <v>320</v>
      </c>
      <c r="AG21" s="188" t="s">
        <v>504</v>
      </c>
      <c r="AH21" s="188" t="s">
        <v>503</v>
      </c>
      <c r="AI21" s="188" t="s">
        <v>503</v>
      </c>
      <c r="AJ21" s="188" t="s">
        <v>503</v>
      </c>
      <c r="AK21" s="188"/>
      <c r="AL21" s="188" t="s">
        <v>301</v>
      </c>
      <c r="AM21" s="188" t="s">
        <v>504</v>
      </c>
      <c r="AN21" s="189" t="s">
        <v>707</v>
      </c>
    </row>
    <row r="22" spans="1:40" x14ac:dyDescent="0.2">
      <c r="A22" s="184" t="s">
        <v>391</v>
      </c>
      <c r="B22" s="185" t="s">
        <v>484</v>
      </c>
      <c r="C22" s="185" t="s">
        <v>485</v>
      </c>
      <c r="D22" s="190">
        <v>521917120020406</v>
      </c>
      <c r="E22" s="185" t="s">
        <v>793</v>
      </c>
      <c r="F22" s="185" t="s">
        <v>794</v>
      </c>
      <c r="G22" s="185" t="s">
        <v>488</v>
      </c>
      <c r="H22" s="185" t="s">
        <v>488</v>
      </c>
      <c r="I22" s="185" t="s">
        <v>389</v>
      </c>
      <c r="J22" s="185" t="s">
        <v>218</v>
      </c>
      <c r="K22" s="185" t="s">
        <v>773</v>
      </c>
      <c r="L22" s="185" t="s">
        <v>559</v>
      </c>
      <c r="M22" s="185" t="s">
        <v>491</v>
      </c>
      <c r="N22" s="185" t="s">
        <v>382</v>
      </c>
      <c r="O22" s="185" t="s">
        <v>382</v>
      </c>
      <c r="P22" s="185" t="s">
        <v>795</v>
      </c>
      <c r="Q22" s="185" t="s">
        <v>796</v>
      </c>
      <c r="R22" s="185" t="s">
        <v>796</v>
      </c>
      <c r="S22" s="185" t="s">
        <v>797</v>
      </c>
      <c r="T22" s="185" t="s">
        <v>797</v>
      </c>
      <c r="U22" s="185" t="s">
        <v>798</v>
      </c>
      <c r="V22" s="185" t="s">
        <v>798</v>
      </c>
      <c r="W22" s="185" t="s">
        <v>799</v>
      </c>
      <c r="X22" s="185" t="s">
        <v>320</v>
      </c>
      <c r="Y22" s="185" t="s">
        <v>320</v>
      </c>
      <c r="Z22" s="185" t="s">
        <v>320</v>
      </c>
      <c r="AA22" s="185" t="s">
        <v>320</v>
      </c>
      <c r="AB22" s="185" t="s">
        <v>320</v>
      </c>
      <c r="AC22" s="185" t="s">
        <v>320</v>
      </c>
      <c r="AD22" s="185" t="s">
        <v>320</v>
      </c>
      <c r="AE22" s="185" t="s">
        <v>320</v>
      </c>
      <c r="AF22" s="185" t="s">
        <v>320</v>
      </c>
      <c r="AG22" s="185" t="s">
        <v>504</v>
      </c>
      <c r="AH22" s="185" t="s">
        <v>503</v>
      </c>
      <c r="AI22" s="185" t="s">
        <v>503</v>
      </c>
      <c r="AJ22" s="185" t="s">
        <v>503</v>
      </c>
      <c r="AK22" s="185"/>
      <c r="AL22" s="185" t="s">
        <v>301</v>
      </c>
      <c r="AM22" s="185" t="s">
        <v>504</v>
      </c>
      <c r="AN22" s="186" t="s">
        <v>707</v>
      </c>
    </row>
    <row r="23" spans="1:40" x14ac:dyDescent="0.2">
      <c r="A23" s="187" t="s">
        <v>800</v>
      </c>
      <c r="B23" s="188" t="s">
        <v>484</v>
      </c>
      <c r="C23" s="188" t="s">
        <v>485</v>
      </c>
      <c r="D23" s="191">
        <v>521917070020004</v>
      </c>
      <c r="E23" s="188" t="s">
        <v>801</v>
      </c>
      <c r="F23" s="188" t="s">
        <v>225</v>
      </c>
      <c r="G23" s="188" t="s">
        <v>488</v>
      </c>
      <c r="H23" s="188" t="s">
        <v>488</v>
      </c>
      <c r="I23" s="188" t="s">
        <v>264</v>
      </c>
      <c r="J23" s="188" t="s">
        <v>223</v>
      </c>
      <c r="K23" s="188" t="s">
        <v>802</v>
      </c>
      <c r="L23" s="188" t="s">
        <v>490</v>
      </c>
      <c r="M23" s="188" t="s">
        <v>491</v>
      </c>
      <c r="N23" s="188" t="s">
        <v>803</v>
      </c>
      <c r="O23" s="188" t="s">
        <v>371</v>
      </c>
      <c r="P23" s="188" t="s">
        <v>804</v>
      </c>
      <c r="Q23" s="188" t="s">
        <v>805</v>
      </c>
      <c r="R23" s="188" t="s">
        <v>806</v>
      </c>
      <c r="S23" s="188" t="s">
        <v>807</v>
      </c>
      <c r="T23" s="188" t="s">
        <v>808</v>
      </c>
      <c r="U23" s="188" t="s">
        <v>809</v>
      </c>
      <c r="V23" s="188" t="s">
        <v>810</v>
      </c>
      <c r="W23" s="188" t="s">
        <v>811</v>
      </c>
      <c r="X23" s="188" t="s">
        <v>812</v>
      </c>
      <c r="Y23" s="188" t="s">
        <v>813</v>
      </c>
      <c r="Z23" s="188" t="s">
        <v>814</v>
      </c>
      <c r="AA23" s="188" t="s">
        <v>815</v>
      </c>
      <c r="AB23" s="188" t="s">
        <v>816</v>
      </c>
      <c r="AC23" s="188" t="s">
        <v>817</v>
      </c>
      <c r="AD23" s="188" t="s">
        <v>818</v>
      </c>
      <c r="AE23" s="188" t="s">
        <v>819</v>
      </c>
      <c r="AF23" s="188" t="s">
        <v>820</v>
      </c>
      <c r="AG23" s="188" t="s">
        <v>503</v>
      </c>
      <c r="AH23" s="188" t="s">
        <v>503</v>
      </c>
      <c r="AI23" s="188" t="s">
        <v>503</v>
      </c>
      <c r="AJ23" s="188" t="s">
        <v>503</v>
      </c>
      <c r="AK23" s="188"/>
      <c r="AL23" s="188" t="s">
        <v>302</v>
      </c>
      <c r="AM23" s="188" t="s">
        <v>504</v>
      </c>
      <c r="AN23" s="189" t="s">
        <v>707</v>
      </c>
    </row>
    <row r="24" spans="1:40" x14ac:dyDescent="0.2">
      <c r="A24" s="184" t="s">
        <v>800</v>
      </c>
      <c r="B24" s="185" t="s">
        <v>484</v>
      </c>
      <c r="C24" s="185" t="s">
        <v>485</v>
      </c>
      <c r="D24" s="190">
        <v>521917070020104</v>
      </c>
      <c r="E24" s="185" t="s">
        <v>821</v>
      </c>
      <c r="F24" s="185" t="s">
        <v>226</v>
      </c>
      <c r="G24" s="185" t="s">
        <v>488</v>
      </c>
      <c r="H24" s="185" t="s">
        <v>488</v>
      </c>
      <c r="I24" s="185" t="s">
        <v>264</v>
      </c>
      <c r="J24" s="185" t="s">
        <v>224</v>
      </c>
      <c r="K24" s="185" t="s">
        <v>802</v>
      </c>
      <c r="L24" s="185" t="s">
        <v>490</v>
      </c>
      <c r="M24" s="185" t="s">
        <v>491</v>
      </c>
      <c r="N24" s="185" t="s">
        <v>822</v>
      </c>
      <c r="O24" s="185" t="s">
        <v>372</v>
      </c>
      <c r="P24" s="185" t="s">
        <v>823</v>
      </c>
      <c r="Q24" s="185" t="s">
        <v>824</v>
      </c>
      <c r="R24" s="185" t="s">
        <v>825</v>
      </c>
      <c r="S24" s="185" t="s">
        <v>826</v>
      </c>
      <c r="T24" s="185" t="s">
        <v>827</v>
      </c>
      <c r="U24" s="185" t="s">
        <v>828</v>
      </c>
      <c r="V24" s="185" t="s">
        <v>829</v>
      </c>
      <c r="W24" s="185" t="s">
        <v>830</v>
      </c>
      <c r="X24" s="185" t="s">
        <v>831</v>
      </c>
      <c r="Y24" s="185" t="s">
        <v>832</v>
      </c>
      <c r="Z24" s="185" t="s">
        <v>833</v>
      </c>
      <c r="AA24" s="185" t="s">
        <v>834</v>
      </c>
      <c r="AB24" s="185" t="s">
        <v>835</v>
      </c>
      <c r="AC24" s="185" t="s">
        <v>836</v>
      </c>
      <c r="AD24" s="185" t="s">
        <v>837</v>
      </c>
      <c r="AE24" s="185" t="s">
        <v>838</v>
      </c>
      <c r="AF24" s="185" t="s">
        <v>839</v>
      </c>
      <c r="AG24" s="185" t="s">
        <v>503</v>
      </c>
      <c r="AH24" s="185" t="s">
        <v>503</v>
      </c>
      <c r="AI24" s="185" t="s">
        <v>503</v>
      </c>
      <c r="AJ24" s="185" t="s">
        <v>503</v>
      </c>
      <c r="AK24" s="185"/>
      <c r="AL24" s="185" t="s">
        <v>302</v>
      </c>
      <c r="AM24" s="185" t="s">
        <v>504</v>
      </c>
      <c r="AN24" s="186" t="s">
        <v>707</v>
      </c>
    </row>
    <row r="25" spans="1:40" x14ac:dyDescent="0.2">
      <c r="A25" s="187" t="s">
        <v>800</v>
      </c>
      <c r="B25" s="188" t="s">
        <v>484</v>
      </c>
      <c r="C25" s="188" t="s">
        <v>485</v>
      </c>
      <c r="D25" s="191">
        <v>521917070020204</v>
      </c>
      <c r="E25" s="188" t="s">
        <v>840</v>
      </c>
      <c r="F25" s="188" t="s">
        <v>841</v>
      </c>
      <c r="G25" s="188" t="s">
        <v>488</v>
      </c>
      <c r="H25" s="188" t="s">
        <v>488</v>
      </c>
      <c r="I25" s="188" t="s">
        <v>264</v>
      </c>
      <c r="J25" s="188" t="s">
        <v>842</v>
      </c>
      <c r="K25" s="188" t="s">
        <v>802</v>
      </c>
      <c r="L25" s="188" t="s">
        <v>490</v>
      </c>
      <c r="M25" s="188" t="s">
        <v>491</v>
      </c>
      <c r="N25" s="188" t="s">
        <v>843</v>
      </c>
      <c r="O25" s="188" t="s">
        <v>844</v>
      </c>
      <c r="P25" s="188" t="s">
        <v>845</v>
      </c>
      <c r="Q25" s="188" t="s">
        <v>846</v>
      </c>
      <c r="R25" s="188" t="s">
        <v>847</v>
      </c>
      <c r="S25" s="188" t="s">
        <v>848</v>
      </c>
      <c r="T25" s="188" t="s">
        <v>849</v>
      </c>
      <c r="U25" s="188" t="s">
        <v>850</v>
      </c>
      <c r="V25" s="188" t="s">
        <v>851</v>
      </c>
      <c r="W25" s="188" t="s">
        <v>852</v>
      </c>
      <c r="X25" s="188" t="s">
        <v>853</v>
      </c>
      <c r="Y25" s="188" t="s">
        <v>854</v>
      </c>
      <c r="Z25" s="188" t="s">
        <v>855</v>
      </c>
      <c r="AA25" s="188" t="s">
        <v>856</v>
      </c>
      <c r="AB25" s="188" t="s">
        <v>857</v>
      </c>
      <c r="AC25" s="188" t="s">
        <v>858</v>
      </c>
      <c r="AD25" s="188" t="s">
        <v>859</v>
      </c>
      <c r="AE25" s="188" t="s">
        <v>860</v>
      </c>
      <c r="AF25" s="188" t="s">
        <v>861</v>
      </c>
      <c r="AG25" s="188" t="s">
        <v>503</v>
      </c>
      <c r="AH25" s="188" t="s">
        <v>503</v>
      </c>
      <c r="AI25" s="188" t="s">
        <v>503</v>
      </c>
      <c r="AJ25" s="188" t="s">
        <v>503</v>
      </c>
      <c r="AK25" s="188"/>
      <c r="AL25" s="188" t="s">
        <v>302</v>
      </c>
      <c r="AM25" s="188" t="s">
        <v>503</v>
      </c>
      <c r="AN25" s="189" t="s">
        <v>707</v>
      </c>
    </row>
    <row r="26" spans="1:40" x14ac:dyDescent="0.2">
      <c r="A26" s="184" t="s">
        <v>862</v>
      </c>
      <c r="B26" s="185" t="s">
        <v>484</v>
      </c>
      <c r="C26" s="185" t="s">
        <v>485</v>
      </c>
      <c r="D26" s="190">
        <v>521919040020603</v>
      </c>
      <c r="E26" s="185" t="s">
        <v>863</v>
      </c>
      <c r="F26" s="185" t="s">
        <v>864</v>
      </c>
      <c r="G26" s="185" t="s">
        <v>488</v>
      </c>
      <c r="H26" s="185" t="s">
        <v>488</v>
      </c>
      <c r="I26" s="185" t="s">
        <v>363</v>
      </c>
      <c r="J26" s="185" t="s">
        <v>46</v>
      </c>
      <c r="K26" s="185" t="s">
        <v>865</v>
      </c>
      <c r="L26" s="185" t="s">
        <v>490</v>
      </c>
      <c r="M26" s="185" t="s">
        <v>866</v>
      </c>
      <c r="N26" s="185" t="s">
        <v>867</v>
      </c>
      <c r="O26" s="185" t="s">
        <v>369</v>
      </c>
      <c r="P26" s="185" t="s">
        <v>868</v>
      </c>
      <c r="Q26" s="185" t="s">
        <v>869</v>
      </c>
      <c r="R26" s="185" t="s">
        <v>870</v>
      </c>
      <c r="S26" s="185" t="s">
        <v>871</v>
      </c>
      <c r="T26" s="185" t="s">
        <v>872</v>
      </c>
      <c r="U26" s="185" t="s">
        <v>873</v>
      </c>
      <c r="V26" s="185" t="s">
        <v>874</v>
      </c>
      <c r="W26" s="185" t="s">
        <v>875</v>
      </c>
      <c r="X26" s="185" t="s">
        <v>876</v>
      </c>
      <c r="Y26" s="185" t="s">
        <v>877</v>
      </c>
      <c r="Z26" s="185" t="s">
        <v>878</v>
      </c>
      <c r="AA26" s="185" t="s">
        <v>879</v>
      </c>
      <c r="AB26" s="185" t="s">
        <v>880</v>
      </c>
      <c r="AC26" s="185" t="s">
        <v>881</v>
      </c>
      <c r="AD26" s="185" t="s">
        <v>882</v>
      </c>
      <c r="AE26" s="185" t="s">
        <v>883</v>
      </c>
      <c r="AF26" s="185" t="s">
        <v>735</v>
      </c>
      <c r="AG26" s="185" t="s">
        <v>503</v>
      </c>
      <c r="AH26" s="185" t="s">
        <v>503</v>
      </c>
      <c r="AI26" s="185" t="s">
        <v>503</v>
      </c>
      <c r="AJ26" s="185" t="s">
        <v>503</v>
      </c>
      <c r="AK26" s="185"/>
      <c r="AL26" s="185" t="s">
        <v>302</v>
      </c>
      <c r="AM26" s="185" t="s">
        <v>504</v>
      </c>
      <c r="AN26" s="186" t="s">
        <v>884</v>
      </c>
    </row>
    <row r="27" spans="1:40" x14ac:dyDescent="0.2">
      <c r="A27" s="187" t="s">
        <v>885</v>
      </c>
      <c r="B27" s="188" t="s">
        <v>484</v>
      </c>
      <c r="C27" s="188" t="s">
        <v>485</v>
      </c>
      <c r="D27" s="191">
        <v>521919040020703</v>
      </c>
      <c r="E27" s="188" t="s">
        <v>886</v>
      </c>
      <c r="F27" s="188" t="s">
        <v>887</v>
      </c>
      <c r="G27" s="188" t="s">
        <v>488</v>
      </c>
      <c r="H27" s="188" t="s">
        <v>488</v>
      </c>
      <c r="I27" s="188" t="s">
        <v>259</v>
      </c>
      <c r="J27" s="188" t="s">
        <v>310</v>
      </c>
      <c r="K27" s="188" t="s">
        <v>888</v>
      </c>
      <c r="L27" s="188" t="s">
        <v>490</v>
      </c>
      <c r="M27" s="188" t="s">
        <v>491</v>
      </c>
      <c r="N27" s="188" t="s">
        <v>889</v>
      </c>
      <c r="O27" s="188" t="s">
        <v>889</v>
      </c>
      <c r="P27" s="188" t="s">
        <v>890</v>
      </c>
      <c r="Q27" s="188" t="s">
        <v>891</v>
      </c>
      <c r="R27" s="188" t="s">
        <v>891</v>
      </c>
      <c r="S27" s="188" t="s">
        <v>892</v>
      </c>
      <c r="T27" s="188" t="s">
        <v>892</v>
      </c>
      <c r="U27" s="188" t="s">
        <v>893</v>
      </c>
      <c r="V27" s="188" t="s">
        <v>893</v>
      </c>
      <c r="W27" s="188" t="s">
        <v>894</v>
      </c>
      <c r="X27" s="188" t="s">
        <v>895</v>
      </c>
      <c r="Y27" s="188" t="s">
        <v>896</v>
      </c>
      <c r="Z27" s="188" t="s">
        <v>897</v>
      </c>
      <c r="AA27" s="188" t="s">
        <v>897</v>
      </c>
      <c r="AB27" s="188" t="s">
        <v>898</v>
      </c>
      <c r="AC27" s="188" t="s">
        <v>898</v>
      </c>
      <c r="AD27" s="188" t="s">
        <v>899</v>
      </c>
      <c r="AE27" s="188" t="s">
        <v>899</v>
      </c>
      <c r="AF27" s="188" t="s">
        <v>900</v>
      </c>
      <c r="AG27" s="188" t="s">
        <v>503</v>
      </c>
      <c r="AH27" s="188" t="s">
        <v>503</v>
      </c>
      <c r="AI27" s="188" t="s">
        <v>503</v>
      </c>
      <c r="AJ27" s="188" t="s">
        <v>503</v>
      </c>
      <c r="AK27" s="188"/>
      <c r="AL27" s="188" t="s">
        <v>301</v>
      </c>
      <c r="AM27" s="188" t="s">
        <v>504</v>
      </c>
      <c r="AN27" s="189" t="s">
        <v>505</v>
      </c>
    </row>
    <row r="28" spans="1:40" x14ac:dyDescent="0.2">
      <c r="A28" s="184" t="s">
        <v>885</v>
      </c>
      <c r="B28" s="185" t="s">
        <v>484</v>
      </c>
      <c r="C28" s="185" t="s">
        <v>485</v>
      </c>
      <c r="D28" s="190">
        <v>521919010020504</v>
      </c>
      <c r="E28" s="185" t="s">
        <v>901</v>
      </c>
      <c r="F28" s="185" t="s">
        <v>902</v>
      </c>
      <c r="G28" s="185" t="s">
        <v>488</v>
      </c>
      <c r="H28" s="185" t="s">
        <v>488</v>
      </c>
      <c r="I28" s="185" t="s">
        <v>259</v>
      </c>
      <c r="J28" s="185" t="s">
        <v>260</v>
      </c>
      <c r="K28" s="185" t="s">
        <v>888</v>
      </c>
      <c r="L28" s="185" t="s">
        <v>490</v>
      </c>
      <c r="M28" s="185" t="s">
        <v>491</v>
      </c>
      <c r="N28" s="185" t="s">
        <v>370</v>
      </c>
      <c r="O28" s="185" t="s">
        <v>370</v>
      </c>
      <c r="P28" s="185" t="s">
        <v>903</v>
      </c>
      <c r="Q28" s="185" t="s">
        <v>904</v>
      </c>
      <c r="R28" s="185" t="s">
        <v>904</v>
      </c>
      <c r="S28" s="185" t="s">
        <v>905</v>
      </c>
      <c r="T28" s="185" t="s">
        <v>905</v>
      </c>
      <c r="U28" s="185" t="s">
        <v>906</v>
      </c>
      <c r="V28" s="185" t="s">
        <v>906</v>
      </c>
      <c r="W28" s="185" t="s">
        <v>907</v>
      </c>
      <c r="X28" s="185" t="s">
        <v>908</v>
      </c>
      <c r="Y28" s="185" t="s">
        <v>909</v>
      </c>
      <c r="Z28" s="185" t="s">
        <v>910</v>
      </c>
      <c r="AA28" s="185" t="s">
        <v>910</v>
      </c>
      <c r="AB28" s="185" t="s">
        <v>911</v>
      </c>
      <c r="AC28" s="185" t="s">
        <v>911</v>
      </c>
      <c r="AD28" s="185" t="s">
        <v>912</v>
      </c>
      <c r="AE28" s="185" t="s">
        <v>912</v>
      </c>
      <c r="AF28" s="185" t="s">
        <v>913</v>
      </c>
      <c r="AG28" s="185" t="s">
        <v>503</v>
      </c>
      <c r="AH28" s="185" t="s">
        <v>503</v>
      </c>
      <c r="AI28" s="185" t="s">
        <v>503</v>
      </c>
      <c r="AJ28" s="185" t="s">
        <v>503</v>
      </c>
      <c r="AK28" s="185"/>
      <c r="AL28" s="185" t="s">
        <v>301</v>
      </c>
      <c r="AM28" s="185" t="s">
        <v>504</v>
      </c>
      <c r="AN28" s="186" t="s">
        <v>505</v>
      </c>
    </row>
    <row r="29" spans="1:40" x14ac:dyDescent="0.2">
      <c r="A29" s="187" t="s">
        <v>914</v>
      </c>
      <c r="B29" s="188" t="s">
        <v>484</v>
      </c>
      <c r="C29" s="188" t="s">
        <v>485</v>
      </c>
      <c r="D29" s="191">
        <v>521905802173315</v>
      </c>
      <c r="E29" s="188" t="s">
        <v>915</v>
      </c>
      <c r="F29" s="188" t="s">
        <v>916</v>
      </c>
      <c r="G29" s="188" t="s">
        <v>488</v>
      </c>
      <c r="H29" s="188" t="s">
        <v>488</v>
      </c>
      <c r="I29" s="188" t="s">
        <v>248</v>
      </c>
      <c r="J29" s="188" t="s">
        <v>343</v>
      </c>
      <c r="K29" s="188" t="s">
        <v>917</v>
      </c>
      <c r="L29" s="188" t="s">
        <v>523</v>
      </c>
      <c r="M29" s="188" t="s">
        <v>491</v>
      </c>
      <c r="N29" s="188" t="s">
        <v>918</v>
      </c>
      <c r="O29" s="188" t="s">
        <v>345</v>
      </c>
      <c r="P29" s="188" t="s">
        <v>919</v>
      </c>
      <c r="Q29" s="188" t="s">
        <v>920</v>
      </c>
      <c r="R29" s="188" t="s">
        <v>921</v>
      </c>
      <c r="S29" s="188" t="s">
        <v>922</v>
      </c>
      <c r="T29" s="188" t="s">
        <v>923</v>
      </c>
      <c r="U29" s="188" t="s">
        <v>924</v>
      </c>
      <c r="V29" s="188" t="s">
        <v>925</v>
      </c>
      <c r="W29" s="188" t="s">
        <v>926</v>
      </c>
      <c r="X29" s="188" t="s">
        <v>927</v>
      </c>
      <c r="Y29" s="188" t="s">
        <v>928</v>
      </c>
      <c r="Z29" s="188" t="s">
        <v>929</v>
      </c>
      <c r="AA29" s="188" t="s">
        <v>930</v>
      </c>
      <c r="AB29" s="188" t="s">
        <v>931</v>
      </c>
      <c r="AC29" s="188" t="s">
        <v>932</v>
      </c>
      <c r="AD29" s="188" t="s">
        <v>933</v>
      </c>
      <c r="AE29" s="188" t="s">
        <v>934</v>
      </c>
      <c r="AF29" s="188" t="s">
        <v>935</v>
      </c>
      <c r="AG29" s="188" t="s">
        <v>503</v>
      </c>
      <c r="AH29" s="188" t="s">
        <v>503</v>
      </c>
      <c r="AI29" s="188" t="s">
        <v>503</v>
      </c>
      <c r="AJ29" s="188" t="s">
        <v>503</v>
      </c>
      <c r="AK29" s="188"/>
      <c r="AL29" s="188" t="s">
        <v>302</v>
      </c>
      <c r="AM29" s="188" t="s">
        <v>504</v>
      </c>
      <c r="AN29" s="189" t="s">
        <v>505</v>
      </c>
    </row>
    <row r="30" spans="1:40" x14ac:dyDescent="0.2">
      <c r="A30" s="184" t="s">
        <v>936</v>
      </c>
      <c r="B30" s="185" t="s">
        <v>484</v>
      </c>
      <c r="C30" s="185" t="s">
        <v>485</v>
      </c>
      <c r="D30" s="190">
        <v>521901501160416</v>
      </c>
      <c r="E30" s="185" t="s">
        <v>937</v>
      </c>
      <c r="F30" s="185" t="s">
        <v>938</v>
      </c>
      <c r="G30" s="185" t="s">
        <v>488</v>
      </c>
      <c r="H30" s="185" t="s">
        <v>488</v>
      </c>
      <c r="I30" s="185" t="s">
        <v>247</v>
      </c>
      <c r="J30" s="185" t="s">
        <v>939</v>
      </c>
      <c r="K30" s="185" t="s">
        <v>940</v>
      </c>
      <c r="L30" s="185" t="s">
        <v>490</v>
      </c>
      <c r="M30" s="185" t="s">
        <v>491</v>
      </c>
      <c r="N30" s="185" t="s">
        <v>941</v>
      </c>
      <c r="O30" s="185" t="s">
        <v>367</v>
      </c>
      <c r="P30" s="185" t="s">
        <v>942</v>
      </c>
      <c r="Q30" s="185" t="s">
        <v>943</v>
      </c>
      <c r="R30" s="185" t="s">
        <v>944</v>
      </c>
      <c r="S30" s="185" t="s">
        <v>945</v>
      </c>
      <c r="T30" s="185" t="s">
        <v>946</v>
      </c>
      <c r="U30" s="185" t="s">
        <v>947</v>
      </c>
      <c r="V30" s="185" t="s">
        <v>948</v>
      </c>
      <c r="W30" s="185" t="s">
        <v>949</v>
      </c>
      <c r="X30" s="185" t="s">
        <v>950</v>
      </c>
      <c r="Y30" s="185" t="s">
        <v>951</v>
      </c>
      <c r="Z30" s="185" t="s">
        <v>952</v>
      </c>
      <c r="AA30" s="185" t="s">
        <v>953</v>
      </c>
      <c r="AB30" s="185" t="s">
        <v>954</v>
      </c>
      <c r="AC30" s="185" t="s">
        <v>955</v>
      </c>
      <c r="AD30" s="185" t="s">
        <v>956</v>
      </c>
      <c r="AE30" s="185" t="s">
        <v>957</v>
      </c>
      <c r="AF30" s="185" t="s">
        <v>958</v>
      </c>
      <c r="AG30" s="185" t="s">
        <v>503</v>
      </c>
      <c r="AH30" s="185" t="s">
        <v>503</v>
      </c>
      <c r="AI30" s="185" t="s">
        <v>503</v>
      </c>
      <c r="AJ30" s="185" t="s">
        <v>503</v>
      </c>
      <c r="AK30" s="185"/>
      <c r="AL30" s="185" t="s">
        <v>302</v>
      </c>
      <c r="AM30" s="185" t="s">
        <v>503</v>
      </c>
      <c r="AN30" s="186" t="s">
        <v>505</v>
      </c>
    </row>
    <row r="31" spans="1:40" x14ac:dyDescent="0.2">
      <c r="A31" s="187" t="s">
        <v>959</v>
      </c>
      <c r="B31" s="188" t="s">
        <v>484</v>
      </c>
      <c r="C31" s="188" t="s">
        <v>485</v>
      </c>
      <c r="D31" s="191">
        <v>521903101178411</v>
      </c>
      <c r="E31" s="188" t="s">
        <v>960</v>
      </c>
      <c r="F31" s="188" t="s">
        <v>961</v>
      </c>
      <c r="G31" s="188" t="s">
        <v>488</v>
      </c>
      <c r="H31" s="188" t="s">
        <v>488</v>
      </c>
      <c r="I31" s="188" t="s">
        <v>238</v>
      </c>
      <c r="J31" s="188" t="s">
        <v>40</v>
      </c>
      <c r="K31" s="188" t="s">
        <v>962</v>
      </c>
      <c r="L31" s="188" t="s">
        <v>490</v>
      </c>
      <c r="M31" s="188" t="s">
        <v>491</v>
      </c>
      <c r="N31" s="188" t="s">
        <v>963</v>
      </c>
      <c r="O31" s="188" t="s">
        <v>963</v>
      </c>
      <c r="P31" s="188" t="s">
        <v>964</v>
      </c>
      <c r="Q31" s="188" t="s">
        <v>965</v>
      </c>
      <c r="R31" s="188" t="s">
        <v>965</v>
      </c>
      <c r="S31" s="188" t="s">
        <v>966</v>
      </c>
      <c r="T31" s="188" t="s">
        <v>966</v>
      </c>
      <c r="U31" s="188" t="s">
        <v>967</v>
      </c>
      <c r="V31" s="188" t="s">
        <v>967</v>
      </c>
      <c r="W31" s="188" t="s">
        <v>968</v>
      </c>
      <c r="X31" s="188" t="s">
        <v>969</v>
      </c>
      <c r="Y31" s="188" t="s">
        <v>970</v>
      </c>
      <c r="Z31" s="188" t="s">
        <v>971</v>
      </c>
      <c r="AA31" s="188" t="s">
        <v>971</v>
      </c>
      <c r="AB31" s="188" t="s">
        <v>972</v>
      </c>
      <c r="AC31" s="188" t="s">
        <v>972</v>
      </c>
      <c r="AD31" s="188" t="s">
        <v>973</v>
      </c>
      <c r="AE31" s="188" t="s">
        <v>973</v>
      </c>
      <c r="AF31" s="188" t="s">
        <v>974</v>
      </c>
      <c r="AG31" s="188" t="s">
        <v>503</v>
      </c>
      <c r="AH31" s="188" t="s">
        <v>503</v>
      </c>
      <c r="AI31" s="188" t="s">
        <v>504</v>
      </c>
      <c r="AJ31" s="188" t="s">
        <v>503</v>
      </c>
      <c r="AK31" s="188"/>
      <c r="AL31" s="188" t="s">
        <v>301</v>
      </c>
      <c r="AM31" s="188" t="s">
        <v>504</v>
      </c>
      <c r="AN31" s="189" t="s">
        <v>505</v>
      </c>
    </row>
    <row r="32" spans="1:40" x14ac:dyDescent="0.2">
      <c r="A32" s="184" t="s">
        <v>975</v>
      </c>
      <c r="B32" s="185" t="s">
        <v>484</v>
      </c>
      <c r="C32" s="185" t="s">
        <v>485</v>
      </c>
      <c r="D32" s="190">
        <v>521900304116416</v>
      </c>
      <c r="E32" s="185" t="s">
        <v>976</v>
      </c>
      <c r="F32" s="185" t="s">
        <v>977</v>
      </c>
      <c r="G32" s="185" t="s">
        <v>488</v>
      </c>
      <c r="H32" s="185" t="s">
        <v>488</v>
      </c>
      <c r="I32" s="185" t="s">
        <v>978</v>
      </c>
      <c r="J32" s="185" t="s">
        <v>979</v>
      </c>
      <c r="K32" s="185" t="s">
        <v>980</v>
      </c>
      <c r="L32" s="185" t="s">
        <v>490</v>
      </c>
      <c r="M32" s="185" t="s">
        <v>491</v>
      </c>
      <c r="N32" s="185" t="s">
        <v>981</v>
      </c>
      <c r="O32" s="185" t="s">
        <v>982</v>
      </c>
      <c r="P32" s="185" t="s">
        <v>983</v>
      </c>
      <c r="Q32" s="185" t="s">
        <v>984</v>
      </c>
      <c r="R32" s="185" t="s">
        <v>985</v>
      </c>
      <c r="S32" s="185" t="s">
        <v>986</v>
      </c>
      <c r="T32" s="185" t="s">
        <v>987</v>
      </c>
      <c r="U32" s="185" t="s">
        <v>988</v>
      </c>
      <c r="V32" s="185" t="s">
        <v>989</v>
      </c>
      <c r="W32" s="185" t="s">
        <v>990</v>
      </c>
      <c r="X32" s="185" t="s">
        <v>991</v>
      </c>
      <c r="Y32" s="185" t="s">
        <v>992</v>
      </c>
      <c r="Z32" s="185" t="s">
        <v>993</v>
      </c>
      <c r="AA32" s="185" t="s">
        <v>994</v>
      </c>
      <c r="AB32" s="185" t="s">
        <v>995</v>
      </c>
      <c r="AC32" s="185" t="s">
        <v>996</v>
      </c>
      <c r="AD32" s="185" t="s">
        <v>997</v>
      </c>
      <c r="AE32" s="185" t="s">
        <v>998</v>
      </c>
      <c r="AF32" s="185" t="s">
        <v>999</v>
      </c>
      <c r="AG32" s="185" t="s">
        <v>503</v>
      </c>
      <c r="AH32" s="185" t="s">
        <v>503</v>
      </c>
      <c r="AI32" s="185" t="s">
        <v>503</v>
      </c>
      <c r="AJ32" s="185" t="s">
        <v>503</v>
      </c>
      <c r="AK32" s="185"/>
      <c r="AL32" s="185" t="s">
        <v>302</v>
      </c>
      <c r="AM32" s="185" t="s">
        <v>503</v>
      </c>
      <c r="AN32" s="186" t="s">
        <v>505</v>
      </c>
    </row>
    <row r="33" spans="1:40" x14ac:dyDescent="0.2">
      <c r="A33" s="187" t="s">
        <v>975</v>
      </c>
      <c r="B33" s="188" t="s">
        <v>484</v>
      </c>
      <c r="C33" s="188" t="s">
        <v>485</v>
      </c>
      <c r="D33" s="191">
        <v>521900301117411</v>
      </c>
      <c r="E33" s="188" t="s">
        <v>1000</v>
      </c>
      <c r="F33" s="188" t="s">
        <v>1001</v>
      </c>
      <c r="G33" s="188" t="s">
        <v>488</v>
      </c>
      <c r="H33" s="188" t="s">
        <v>488</v>
      </c>
      <c r="I33" s="188" t="s">
        <v>978</v>
      </c>
      <c r="J33" s="188" t="s">
        <v>1002</v>
      </c>
      <c r="K33" s="188" t="s">
        <v>980</v>
      </c>
      <c r="L33" s="188" t="s">
        <v>490</v>
      </c>
      <c r="M33" s="188" t="s">
        <v>491</v>
      </c>
      <c r="N33" s="188" t="s">
        <v>1003</v>
      </c>
      <c r="O33" s="188" t="s">
        <v>1004</v>
      </c>
      <c r="P33" s="188" t="s">
        <v>1005</v>
      </c>
      <c r="Q33" s="188" t="s">
        <v>1006</v>
      </c>
      <c r="R33" s="188" t="s">
        <v>1007</v>
      </c>
      <c r="S33" s="188" t="s">
        <v>1008</v>
      </c>
      <c r="T33" s="188" t="s">
        <v>964</v>
      </c>
      <c r="U33" s="188" t="s">
        <v>1009</v>
      </c>
      <c r="V33" s="188" t="s">
        <v>1010</v>
      </c>
      <c r="W33" s="188" t="s">
        <v>1011</v>
      </c>
      <c r="X33" s="188" t="s">
        <v>1012</v>
      </c>
      <c r="Y33" s="188" t="s">
        <v>1013</v>
      </c>
      <c r="Z33" s="188" t="s">
        <v>1014</v>
      </c>
      <c r="AA33" s="188" t="s">
        <v>1015</v>
      </c>
      <c r="AB33" s="188" t="s">
        <v>1016</v>
      </c>
      <c r="AC33" s="188" t="s">
        <v>970</v>
      </c>
      <c r="AD33" s="188" t="s">
        <v>1017</v>
      </c>
      <c r="AE33" s="188" t="s">
        <v>1018</v>
      </c>
      <c r="AF33" s="188" t="s">
        <v>1019</v>
      </c>
      <c r="AG33" s="188" t="s">
        <v>503</v>
      </c>
      <c r="AH33" s="188" t="s">
        <v>503</v>
      </c>
      <c r="AI33" s="188" t="s">
        <v>503</v>
      </c>
      <c r="AJ33" s="188" t="s">
        <v>503</v>
      </c>
      <c r="AK33" s="188"/>
      <c r="AL33" s="188" t="s">
        <v>302</v>
      </c>
      <c r="AM33" s="188" t="s">
        <v>503</v>
      </c>
      <c r="AN33" s="189" t="s">
        <v>505</v>
      </c>
    </row>
    <row r="34" spans="1:40" x14ac:dyDescent="0.2">
      <c r="A34" s="184" t="s">
        <v>1020</v>
      </c>
      <c r="B34" s="185" t="s">
        <v>484</v>
      </c>
      <c r="C34" s="185" t="s">
        <v>485</v>
      </c>
      <c r="D34" s="190">
        <v>521902701171411</v>
      </c>
      <c r="E34" s="185" t="s">
        <v>1021</v>
      </c>
      <c r="F34" s="185" t="s">
        <v>1022</v>
      </c>
      <c r="G34" s="185" t="s">
        <v>488</v>
      </c>
      <c r="H34" s="185" t="s">
        <v>488</v>
      </c>
      <c r="I34" s="185" t="s">
        <v>246</v>
      </c>
      <c r="J34" s="185" t="s">
        <v>50</v>
      </c>
      <c r="K34" s="185" t="s">
        <v>1023</v>
      </c>
      <c r="L34" s="185" t="s">
        <v>490</v>
      </c>
      <c r="M34" s="185" t="s">
        <v>491</v>
      </c>
      <c r="N34" s="185" t="s">
        <v>1024</v>
      </c>
      <c r="O34" s="185" t="s">
        <v>1024</v>
      </c>
      <c r="P34" s="185" t="s">
        <v>1025</v>
      </c>
      <c r="Q34" s="185" t="s">
        <v>1026</v>
      </c>
      <c r="R34" s="185" t="s">
        <v>1026</v>
      </c>
      <c r="S34" s="185" t="s">
        <v>974</v>
      </c>
      <c r="T34" s="185" t="s">
        <v>974</v>
      </c>
      <c r="U34" s="185" t="s">
        <v>1027</v>
      </c>
      <c r="V34" s="185" t="s">
        <v>1027</v>
      </c>
      <c r="W34" s="185" t="s">
        <v>1028</v>
      </c>
      <c r="X34" s="185" t="s">
        <v>1029</v>
      </c>
      <c r="Y34" s="185" t="s">
        <v>1030</v>
      </c>
      <c r="Z34" s="185" t="s">
        <v>1031</v>
      </c>
      <c r="AA34" s="185" t="s">
        <v>1031</v>
      </c>
      <c r="AB34" s="185" t="s">
        <v>1032</v>
      </c>
      <c r="AC34" s="185" t="s">
        <v>1032</v>
      </c>
      <c r="AD34" s="185" t="s">
        <v>1033</v>
      </c>
      <c r="AE34" s="185" t="s">
        <v>1033</v>
      </c>
      <c r="AF34" s="185" t="s">
        <v>1034</v>
      </c>
      <c r="AG34" s="185" t="s">
        <v>503</v>
      </c>
      <c r="AH34" s="185" t="s">
        <v>503</v>
      </c>
      <c r="AI34" s="185" t="s">
        <v>503</v>
      </c>
      <c r="AJ34" s="185" t="s">
        <v>503</v>
      </c>
      <c r="AK34" s="185"/>
      <c r="AL34" s="185" t="s">
        <v>301</v>
      </c>
      <c r="AM34" s="185" t="s">
        <v>503</v>
      </c>
      <c r="AN34" s="186" t="s">
        <v>505</v>
      </c>
    </row>
    <row r="35" spans="1:40" x14ac:dyDescent="0.2">
      <c r="A35" s="187" t="s">
        <v>1035</v>
      </c>
      <c r="B35" s="188" t="s">
        <v>484</v>
      </c>
      <c r="C35" s="188" t="s">
        <v>485</v>
      </c>
      <c r="D35" s="191">
        <v>521902902169412</v>
      </c>
      <c r="E35" s="188" t="s">
        <v>1036</v>
      </c>
      <c r="F35" s="188" t="s">
        <v>1037</v>
      </c>
      <c r="G35" s="188" t="s">
        <v>488</v>
      </c>
      <c r="H35" s="188" t="s">
        <v>488</v>
      </c>
      <c r="I35" s="188" t="s">
        <v>236</v>
      </c>
      <c r="J35" s="188" t="s">
        <v>1038</v>
      </c>
      <c r="K35" s="188" t="s">
        <v>1039</v>
      </c>
      <c r="L35" s="188" t="s">
        <v>490</v>
      </c>
      <c r="M35" s="188" t="s">
        <v>491</v>
      </c>
      <c r="N35" s="188" t="s">
        <v>1040</v>
      </c>
      <c r="O35" s="188" t="s">
        <v>1041</v>
      </c>
      <c r="P35" s="188" t="s">
        <v>1042</v>
      </c>
      <c r="Q35" s="188" t="s">
        <v>809</v>
      </c>
      <c r="R35" s="188" t="s">
        <v>1043</v>
      </c>
      <c r="S35" s="188" t="s">
        <v>1044</v>
      </c>
      <c r="T35" s="188" t="s">
        <v>1045</v>
      </c>
      <c r="U35" s="188" t="s">
        <v>1046</v>
      </c>
      <c r="V35" s="188" t="s">
        <v>1047</v>
      </c>
      <c r="W35" s="188" t="s">
        <v>1048</v>
      </c>
      <c r="X35" s="188" t="s">
        <v>575</v>
      </c>
      <c r="Y35" s="188" t="s">
        <v>1049</v>
      </c>
      <c r="Z35" s="188" t="s">
        <v>1050</v>
      </c>
      <c r="AA35" s="188" t="s">
        <v>1051</v>
      </c>
      <c r="AB35" s="188" t="s">
        <v>1052</v>
      </c>
      <c r="AC35" s="188" t="s">
        <v>1053</v>
      </c>
      <c r="AD35" s="188" t="s">
        <v>1054</v>
      </c>
      <c r="AE35" s="188" t="s">
        <v>1055</v>
      </c>
      <c r="AF35" s="188" t="s">
        <v>1056</v>
      </c>
      <c r="AG35" s="188" t="s">
        <v>503</v>
      </c>
      <c r="AH35" s="188" t="s">
        <v>503</v>
      </c>
      <c r="AI35" s="188" t="s">
        <v>503</v>
      </c>
      <c r="AJ35" s="188" t="s">
        <v>503</v>
      </c>
      <c r="AK35" s="188"/>
      <c r="AL35" s="188" t="s">
        <v>302</v>
      </c>
      <c r="AM35" s="188" t="s">
        <v>504</v>
      </c>
      <c r="AN35" s="189" t="s">
        <v>505</v>
      </c>
    </row>
    <row r="36" spans="1:40" x14ac:dyDescent="0.2">
      <c r="A36" s="184" t="s">
        <v>1057</v>
      </c>
      <c r="B36" s="185" t="s">
        <v>484</v>
      </c>
      <c r="C36" s="185" t="s">
        <v>485</v>
      </c>
      <c r="D36" s="190">
        <v>521903401155417</v>
      </c>
      <c r="E36" s="185" t="s">
        <v>1058</v>
      </c>
      <c r="F36" s="185" t="s">
        <v>1059</v>
      </c>
      <c r="G36" s="185" t="s">
        <v>488</v>
      </c>
      <c r="H36" s="185" t="s">
        <v>488</v>
      </c>
      <c r="I36" s="185" t="s">
        <v>268</v>
      </c>
      <c r="J36" s="185" t="s">
        <v>312</v>
      </c>
      <c r="K36" s="185" t="s">
        <v>1060</v>
      </c>
      <c r="L36" s="185" t="s">
        <v>490</v>
      </c>
      <c r="M36" s="185" t="s">
        <v>491</v>
      </c>
      <c r="N36" s="185" t="s">
        <v>319</v>
      </c>
      <c r="O36" s="185" t="s">
        <v>319</v>
      </c>
      <c r="P36" s="185" t="s">
        <v>1061</v>
      </c>
      <c r="Q36" s="185" t="s">
        <v>1062</v>
      </c>
      <c r="R36" s="185" t="s">
        <v>1062</v>
      </c>
      <c r="S36" s="185" t="s">
        <v>1063</v>
      </c>
      <c r="T36" s="185" t="s">
        <v>1063</v>
      </c>
      <c r="U36" s="185" t="s">
        <v>1064</v>
      </c>
      <c r="V36" s="185" t="s">
        <v>1064</v>
      </c>
      <c r="W36" s="185" t="s">
        <v>1065</v>
      </c>
      <c r="X36" s="185" t="s">
        <v>1066</v>
      </c>
      <c r="Y36" s="185" t="s">
        <v>1067</v>
      </c>
      <c r="Z36" s="185" t="s">
        <v>1068</v>
      </c>
      <c r="AA36" s="185" t="s">
        <v>1068</v>
      </c>
      <c r="AB36" s="185" t="s">
        <v>1069</v>
      </c>
      <c r="AC36" s="185" t="s">
        <v>1069</v>
      </c>
      <c r="AD36" s="185" t="s">
        <v>1070</v>
      </c>
      <c r="AE36" s="185" t="s">
        <v>1070</v>
      </c>
      <c r="AF36" s="185" t="s">
        <v>1071</v>
      </c>
      <c r="AG36" s="185" t="s">
        <v>503</v>
      </c>
      <c r="AH36" s="185" t="s">
        <v>503</v>
      </c>
      <c r="AI36" s="185" t="s">
        <v>503</v>
      </c>
      <c r="AJ36" s="185" t="s">
        <v>503</v>
      </c>
      <c r="AK36" s="185"/>
      <c r="AL36" s="185" t="s">
        <v>301</v>
      </c>
      <c r="AM36" s="185" t="s">
        <v>503</v>
      </c>
      <c r="AN36" s="186" t="s">
        <v>505</v>
      </c>
    </row>
    <row r="37" spans="1:40" x14ac:dyDescent="0.2">
      <c r="A37" s="187" t="s">
        <v>239</v>
      </c>
      <c r="B37" s="188" t="s">
        <v>484</v>
      </c>
      <c r="C37" s="188" t="s">
        <v>485</v>
      </c>
      <c r="D37" s="191">
        <v>521903501151111</v>
      </c>
      <c r="E37" s="188" t="s">
        <v>1072</v>
      </c>
      <c r="F37" s="188" t="s">
        <v>1073</v>
      </c>
      <c r="G37" s="188" t="s">
        <v>488</v>
      </c>
      <c r="H37" s="188" t="s">
        <v>488</v>
      </c>
      <c r="I37" s="188" t="s">
        <v>239</v>
      </c>
      <c r="J37" s="188" t="s">
        <v>321</v>
      </c>
      <c r="K37" s="188" t="s">
        <v>1074</v>
      </c>
      <c r="L37" s="188" t="s">
        <v>559</v>
      </c>
      <c r="M37" s="188" t="s">
        <v>491</v>
      </c>
      <c r="N37" s="188" t="s">
        <v>324</v>
      </c>
      <c r="O37" s="188" t="s">
        <v>324</v>
      </c>
      <c r="P37" s="188" t="s">
        <v>1075</v>
      </c>
      <c r="Q37" s="188" t="s">
        <v>1076</v>
      </c>
      <c r="R37" s="188" t="s">
        <v>1076</v>
      </c>
      <c r="S37" s="188" t="s">
        <v>1077</v>
      </c>
      <c r="T37" s="188" t="s">
        <v>1077</v>
      </c>
      <c r="U37" s="188" t="s">
        <v>1078</v>
      </c>
      <c r="V37" s="188" t="s">
        <v>1078</v>
      </c>
      <c r="W37" s="188" t="s">
        <v>881</v>
      </c>
      <c r="X37" s="188" t="s">
        <v>320</v>
      </c>
      <c r="Y37" s="188" t="s">
        <v>320</v>
      </c>
      <c r="Z37" s="188" t="s">
        <v>320</v>
      </c>
      <c r="AA37" s="188" t="s">
        <v>320</v>
      </c>
      <c r="AB37" s="188" t="s">
        <v>320</v>
      </c>
      <c r="AC37" s="188" t="s">
        <v>320</v>
      </c>
      <c r="AD37" s="188" t="s">
        <v>320</v>
      </c>
      <c r="AE37" s="188" t="s">
        <v>320</v>
      </c>
      <c r="AF37" s="188" t="s">
        <v>320</v>
      </c>
      <c r="AG37" s="188" t="s">
        <v>504</v>
      </c>
      <c r="AH37" s="188" t="s">
        <v>503</v>
      </c>
      <c r="AI37" s="188" t="s">
        <v>503</v>
      </c>
      <c r="AJ37" s="188" t="s">
        <v>503</v>
      </c>
      <c r="AK37" s="188"/>
      <c r="AL37" s="188" t="s">
        <v>301</v>
      </c>
      <c r="AM37" s="188" t="s">
        <v>503</v>
      </c>
      <c r="AN37" s="189" t="s">
        <v>505</v>
      </c>
    </row>
    <row r="38" spans="1:40" x14ac:dyDescent="0.2">
      <c r="A38" s="184" t="s">
        <v>239</v>
      </c>
      <c r="B38" s="185" t="s">
        <v>484</v>
      </c>
      <c r="C38" s="185" t="s">
        <v>485</v>
      </c>
      <c r="D38" s="190">
        <v>521903502156117</v>
      </c>
      <c r="E38" s="185" t="s">
        <v>1079</v>
      </c>
      <c r="F38" s="185" t="s">
        <v>1080</v>
      </c>
      <c r="G38" s="185" t="s">
        <v>488</v>
      </c>
      <c r="H38" s="185" t="s">
        <v>488</v>
      </c>
      <c r="I38" s="185" t="s">
        <v>239</v>
      </c>
      <c r="J38" s="185" t="s">
        <v>325</v>
      </c>
      <c r="K38" s="185" t="s">
        <v>1074</v>
      </c>
      <c r="L38" s="185" t="s">
        <v>559</v>
      </c>
      <c r="M38" s="185" t="s">
        <v>491</v>
      </c>
      <c r="N38" s="185" t="s">
        <v>326</v>
      </c>
      <c r="O38" s="185" t="s">
        <v>326</v>
      </c>
      <c r="P38" s="185" t="s">
        <v>1081</v>
      </c>
      <c r="Q38" s="185" t="s">
        <v>1082</v>
      </c>
      <c r="R38" s="185" t="s">
        <v>1082</v>
      </c>
      <c r="S38" s="185" t="s">
        <v>1083</v>
      </c>
      <c r="T38" s="185" t="s">
        <v>1083</v>
      </c>
      <c r="U38" s="185" t="s">
        <v>1084</v>
      </c>
      <c r="V38" s="185" t="s">
        <v>1084</v>
      </c>
      <c r="W38" s="185" t="s">
        <v>1085</v>
      </c>
      <c r="X38" s="185" t="s">
        <v>320</v>
      </c>
      <c r="Y38" s="185" t="s">
        <v>320</v>
      </c>
      <c r="Z38" s="185" t="s">
        <v>320</v>
      </c>
      <c r="AA38" s="185" t="s">
        <v>320</v>
      </c>
      <c r="AB38" s="185" t="s">
        <v>320</v>
      </c>
      <c r="AC38" s="185" t="s">
        <v>320</v>
      </c>
      <c r="AD38" s="185" t="s">
        <v>320</v>
      </c>
      <c r="AE38" s="185" t="s">
        <v>320</v>
      </c>
      <c r="AF38" s="185" t="s">
        <v>320</v>
      </c>
      <c r="AG38" s="185" t="s">
        <v>504</v>
      </c>
      <c r="AH38" s="185" t="s">
        <v>503</v>
      </c>
      <c r="AI38" s="185" t="s">
        <v>503</v>
      </c>
      <c r="AJ38" s="185" t="s">
        <v>503</v>
      </c>
      <c r="AK38" s="185"/>
      <c r="AL38" s="185" t="s">
        <v>301</v>
      </c>
      <c r="AM38" s="185" t="s">
        <v>504</v>
      </c>
      <c r="AN38" s="186" t="s">
        <v>505</v>
      </c>
    </row>
    <row r="39" spans="1:40" x14ac:dyDescent="0.2">
      <c r="A39" s="187" t="s">
        <v>391</v>
      </c>
      <c r="B39" s="188" t="s">
        <v>484</v>
      </c>
      <c r="C39" s="188" t="s">
        <v>485</v>
      </c>
      <c r="D39" s="191">
        <v>521904101155118</v>
      </c>
      <c r="E39" s="188" t="s">
        <v>1086</v>
      </c>
      <c r="F39" s="188" t="s">
        <v>1087</v>
      </c>
      <c r="G39" s="188" t="s">
        <v>488</v>
      </c>
      <c r="H39" s="188" t="s">
        <v>488</v>
      </c>
      <c r="I39" s="188" t="s">
        <v>389</v>
      </c>
      <c r="J39" s="188" t="s">
        <v>1088</v>
      </c>
      <c r="K39" s="188" t="s">
        <v>773</v>
      </c>
      <c r="L39" s="188" t="s">
        <v>559</v>
      </c>
      <c r="M39" s="188" t="s">
        <v>491</v>
      </c>
      <c r="N39" s="188" t="s">
        <v>383</v>
      </c>
      <c r="O39" s="188" t="s">
        <v>383</v>
      </c>
      <c r="P39" s="188" t="s">
        <v>1089</v>
      </c>
      <c r="Q39" s="188" t="s">
        <v>1090</v>
      </c>
      <c r="R39" s="188" t="s">
        <v>1090</v>
      </c>
      <c r="S39" s="188" t="s">
        <v>1091</v>
      </c>
      <c r="T39" s="188" t="s">
        <v>1091</v>
      </c>
      <c r="U39" s="188" t="s">
        <v>1092</v>
      </c>
      <c r="V39" s="188" t="s">
        <v>1092</v>
      </c>
      <c r="W39" s="188" t="s">
        <v>1093</v>
      </c>
      <c r="X39" s="188" t="s">
        <v>320</v>
      </c>
      <c r="Y39" s="188" t="s">
        <v>320</v>
      </c>
      <c r="Z39" s="188" t="s">
        <v>320</v>
      </c>
      <c r="AA39" s="188" t="s">
        <v>320</v>
      </c>
      <c r="AB39" s="188" t="s">
        <v>320</v>
      </c>
      <c r="AC39" s="188" t="s">
        <v>320</v>
      </c>
      <c r="AD39" s="188" t="s">
        <v>320</v>
      </c>
      <c r="AE39" s="188" t="s">
        <v>320</v>
      </c>
      <c r="AF39" s="188" t="s">
        <v>320</v>
      </c>
      <c r="AG39" s="188" t="s">
        <v>504</v>
      </c>
      <c r="AH39" s="188" t="s">
        <v>503</v>
      </c>
      <c r="AI39" s="188" t="s">
        <v>503</v>
      </c>
      <c r="AJ39" s="188" t="s">
        <v>503</v>
      </c>
      <c r="AK39" s="188"/>
      <c r="AL39" s="188" t="s">
        <v>301</v>
      </c>
      <c r="AM39" s="188" t="s">
        <v>504</v>
      </c>
      <c r="AN39" s="189" t="s">
        <v>505</v>
      </c>
    </row>
    <row r="40" spans="1:40" x14ac:dyDescent="0.2">
      <c r="A40" s="184" t="s">
        <v>391</v>
      </c>
      <c r="B40" s="185" t="s">
        <v>484</v>
      </c>
      <c r="C40" s="185" t="s">
        <v>485</v>
      </c>
      <c r="D40" s="190">
        <v>521904102151116</v>
      </c>
      <c r="E40" s="185" t="s">
        <v>1094</v>
      </c>
      <c r="F40" s="185" t="s">
        <v>1095</v>
      </c>
      <c r="G40" s="185" t="s">
        <v>488</v>
      </c>
      <c r="H40" s="185" t="s">
        <v>488</v>
      </c>
      <c r="I40" s="185" t="s">
        <v>389</v>
      </c>
      <c r="J40" s="185" t="s">
        <v>1096</v>
      </c>
      <c r="K40" s="185" t="s">
        <v>773</v>
      </c>
      <c r="L40" s="185" t="s">
        <v>559</v>
      </c>
      <c r="M40" s="185" t="s">
        <v>491</v>
      </c>
      <c r="N40" s="185" t="s">
        <v>384</v>
      </c>
      <c r="O40" s="185" t="s">
        <v>384</v>
      </c>
      <c r="P40" s="185" t="s">
        <v>1097</v>
      </c>
      <c r="Q40" s="185" t="s">
        <v>1098</v>
      </c>
      <c r="R40" s="185" t="s">
        <v>1098</v>
      </c>
      <c r="S40" s="185" t="s">
        <v>1099</v>
      </c>
      <c r="T40" s="185" t="s">
        <v>1099</v>
      </c>
      <c r="U40" s="185" t="s">
        <v>1100</v>
      </c>
      <c r="V40" s="185" t="s">
        <v>1100</v>
      </c>
      <c r="W40" s="185" t="s">
        <v>1101</v>
      </c>
      <c r="X40" s="185" t="s">
        <v>320</v>
      </c>
      <c r="Y40" s="185" t="s">
        <v>320</v>
      </c>
      <c r="Z40" s="185" t="s">
        <v>320</v>
      </c>
      <c r="AA40" s="185" t="s">
        <v>320</v>
      </c>
      <c r="AB40" s="185" t="s">
        <v>320</v>
      </c>
      <c r="AC40" s="185" t="s">
        <v>320</v>
      </c>
      <c r="AD40" s="185" t="s">
        <v>320</v>
      </c>
      <c r="AE40" s="185" t="s">
        <v>320</v>
      </c>
      <c r="AF40" s="185" t="s">
        <v>320</v>
      </c>
      <c r="AG40" s="185" t="s">
        <v>504</v>
      </c>
      <c r="AH40" s="185" t="s">
        <v>503</v>
      </c>
      <c r="AI40" s="185" t="s">
        <v>503</v>
      </c>
      <c r="AJ40" s="185" t="s">
        <v>503</v>
      </c>
      <c r="AK40" s="185"/>
      <c r="AL40" s="185" t="s">
        <v>301</v>
      </c>
      <c r="AM40" s="185" t="s">
        <v>504</v>
      </c>
      <c r="AN40" s="186" t="s">
        <v>505</v>
      </c>
    </row>
    <row r="41" spans="1:40" x14ac:dyDescent="0.2">
      <c r="A41" s="187" t="s">
        <v>374</v>
      </c>
      <c r="B41" s="188" t="s">
        <v>484</v>
      </c>
      <c r="C41" s="188" t="s">
        <v>485</v>
      </c>
      <c r="D41" s="191">
        <v>521903602150110</v>
      </c>
      <c r="E41" s="188" t="s">
        <v>1102</v>
      </c>
      <c r="F41" s="188" t="s">
        <v>1103</v>
      </c>
      <c r="G41" s="188" t="s">
        <v>488</v>
      </c>
      <c r="H41" s="188" t="s">
        <v>488</v>
      </c>
      <c r="I41" s="188" t="s">
        <v>374</v>
      </c>
      <c r="J41" s="188" t="s">
        <v>1104</v>
      </c>
      <c r="K41" s="188" t="s">
        <v>773</v>
      </c>
      <c r="L41" s="188" t="s">
        <v>559</v>
      </c>
      <c r="M41" s="188" t="s">
        <v>491</v>
      </c>
      <c r="N41" s="188" t="s">
        <v>1105</v>
      </c>
      <c r="O41" s="188" t="s">
        <v>1105</v>
      </c>
      <c r="P41" s="188" t="s">
        <v>1106</v>
      </c>
      <c r="Q41" s="188" t="s">
        <v>1107</v>
      </c>
      <c r="R41" s="188" t="s">
        <v>1107</v>
      </c>
      <c r="S41" s="188" t="s">
        <v>1108</v>
      </c>
      <c r="T41" s="188" t="s">
        <v>1108</v>
      </c>
      <c r="U41" s="188" t="s">
        <v>1109</v>
      </c>
      <c r="V41" s="188" t="s">
        <v>1109</v>
      </c>
      <c r="W41" s="188" t="s">
        <v>1110</v>
      </c>
      <c r="X41" s="188" t="s">
        <v>320</v>
      </c>
      <c r="Y41" s="188" t="s">
        <v>320</v>
      </c>
      <c r="Z41" s="188" t="s">
        <v>320</v>
      </c>
      <c r="AA41" s="188" t="s">
        <v>320</v>
      </c>
      <c r="AB41" s="188" t="s">
        <v>320</v>
      </c>
      <c r="AC41" s="188" t="s">
        <v>320</v>
      </c>
      <c r="AD41" s="188" t="s">
        <v>320</v>
      </c>
      <c r="AE41" s="188" t="s">
        <v>320</v>
      </c>
      <c r="AF41" s="188" t="s">
        <v>320</v>
      </c>
      <c r="AG41" s="188" t="s">
        <v>504</v>
      </c>
      <c r="AH41" s="188" t="s">
        <v>503</v>
      </c>
      <c r="AI41" s="188" t="s">
        <v>503</v>
      </c>
      <c r="AJ41" s="188" t="s">
        <v>503</v>
      </c>
      <c r="AK41" s="188"/>
      <c r="AL41" s="188" t="s">
        <v>301</v>
      </c>
      <c r="AM41" s="188" t="s">
        <v>503</v>
      </c>
      <c r="AN41" s="189" t="s">
        <v>707</v>
      </c>
    </row>
    <row r="42" spans="1:40" x14ac:dyDescent="0.2">
      <c r="A42" s="184" t="s">
        <v>374</v>
      </c>
      <c r="B42" s="185" t="s">
        <v>484</v>
      </c>
      <c r="C42" s="185" t="s">
        <v>485</v>
      </c>
      <c r="D42" s="190">
        <v>521903604153117</v>
      </c>
      <c r="E42" s="185" t="s">
        <v>1111</v>
      </c>
      <c r="F42" s="185" t="s">
        <v>1112</v>
      </c>
      <c r="G42" s="185" t="s">
        <v>488</v>
      </c>
      <c r="H42" s="185" t="s">
        <v>488</v>
      </c>
      <c r="I42" s="185" t="s">
        <v>374</v>
      </c>
      <c r="J42" s="185" t="s">
        <v>1113</v>
      </c>
      <c r="K42" s="185" t="s">
        <v>773</v>
      </c>
      <c r="L42" s="185" t="s">
        <v>559</v>
      </c>
      <c r="M42" s="185" t="s">
        <v>491</v>
      </c>
      <c r="N42" s="185" t="s">
        <v>1114</v>
      </c>
      <c r="O42" s="185" t="s">
        <v>1114</v>
      </c>
      <c r="P42" s="185" t="s">
        <v>1115</v>
      </c>
      <c r="Q42" s="185" t="s">
        <v>1116</v>
      </c>
      <c r="R42" s="185" t="s">
        <v>1116</v>
      </c>
      <c r="S42" s="185" t="s">
        <v>1117</v>
      </c>
      <c r="T42" s="185" t="s">
        <v>1117</v>
      </c>
      <c r="U42" s="185" t="s">
        <v>1118</v>
      </c>
      <c r="V42" s="185" t="s">
        <v>1118</v>
      </c>
      <c r="W42" s="185" t="s">
        <v>1119</v>
      </c>
      <c r="X42" s="185" t="s">
        <v>320</v>
      </c>
      <c r="Y42" s="185" t="s">
        <v>320</v>
      </c>
      <c r="Z42" s="185" t="s">
        <v>320</v>
      </c>
      <c r="AA42" s="185" t="s">
        <v>320</v>
      </c>
      <c r="AB42" s="185" t="s">
        <v>320</v>
      </c>
      <c r="AC42" s="185" t="s">
        <v>320</v>
      </c>
      <c r="AD42" s="185" t="s">
        <v>320</v>
      </c>
      <c r="AE42" s="185" t="s">
        <v>320</v>
      </c>
      <c r="AF42" s="185" t="s">
        <v>320</v>
      </c>
      <c r="AG42" s="185" t="s">
        <v>504</v>
      </c>
      <c r="AH42" s="185" t="s">
        <v>503</v>
      </c>
      <c r="AI42" s="185" t="s">
        <v>503</v>
      </c>
      <c r="AJ42" s="185" t="s">
        <v>503</v>
      </c>
      <c r="AK42" s="185"/>
      <c r="AL42" s="185" t="s">
        <v>301</v>
      </c>
      <c r="AM42" s="185" t="s">
        <v>503</v>
      </c>
      <c r="AN42" s="186" t="s">
        <v>707</v>
      </c>
    </row>
    <row r="43" spans="1:40" x14ac:dyDescent="0.2">
      <c r="A43" s="187" t="s">
        <v>373</v>
      </c>
      <c r="B43" s="188" t="s">
        <v>484</v>
      </c>
      <c r="C43" s="188" t="s">
        <v>485</v>
      </c>
      <c r="D43" s="191">
        <v>521904702159118</v>
      </c>
      <c r="E43" s="188" t="s">
        <v>1120</v>
      </c>
      <c r="F43" s="188" t="s">
        <v>1121</v>
      </c>
      <c r="G43" s="188" t="s">
        <v>488</v>
      </c>
      <c r="H43" s="188" t="s">
        <v>488</v>
      </c>
      <c r="I43" s="188" t="s">
        <v>373</v>
      </c>
      <c r="J43" s="188" t="s">
        <v>1122</v>
      </c>
      <c r="K43" s="188" t="s">
        <v>1123</v>
      </c>
      <c r="L43" s="188" t="s">
        <v>559</v>
      </c>
      <c r="M43" s="188" t="s">
        <v>491</v>
      </c>
      <c r="N43" s="188" t="s">
        <v>1124</v>
      </c>
      <c r="O43" s="188" t="s">
        <v>1124</v>
      </c>
      <c r="P43" s="188" t="s">
        <v>1125</v>
      </c>
      <c r="Q43" s="188" t="s">
        <v>1126</v>
      </c>
      <c r="R43" s="188" t="s">
        <v>1126</v>
      </c>
      <c r="S43" s="188" t="s">
        <v>1127</v>
      </c>
      <c r="T43" s="188" t="s">
        <v>1127</v>
      </c>
      <c r="U43" s="188" t="s">
        <v>1128</v>
      </c>
      <c r="V43" s="188" t="s">
        <v>1128</v>
      </c>
      <c r="W43" s="188" t="s">
        <v>1129</v>
      </c>
      <c r="X43" s="188" t="s">
        <v>320</v>
      </c>
      <c r="Y43" s="188" t="s">
        <v>320</v>
      </c>
      <c r="Z43" s="188" t="s">
        <v>320</v>
      </c>
      <c r="AA43" s="188" t="s">
        <v>320</v>
      </c>
      <c r="AB43" s="188" t="s">
        <v>320</v>
      </c>
      <c r="AC43" s="188" t="s">
        <v>320</v>
      </c>
      <c r="AD43" s="188" t="s">
        <v>320</v>
      </c>
      <c r="AE43" s="188" t="s">
        <v>320</v>
      </c>
      <c r="AF43" s="188" t="s">
        <v>320</v>
      </c>
      <c r="AG43" s="188" t="s">
        <v>504</v>
      </c>
      <c r="AH43" s="188" t="s">
        <v>503</v>
      </c>
      <c r="AI43" s="188" t="s">
        <v>503</v>
      </c>
      <c r="AJ43" s="188" t="s">
        <v>503</v>
      </c>
      <c r="AK43" s="188"/>
      <c r="AL43" s="188" t="s">
        <v>301</v>
      </c>
      <c r="AM43" s="188" t="s">
        <v>503</v>
      </c>
      <c r="AN43" s="189" t="s">
        <v>505</v>
      </c>
    </row>
    <row r="44" spans="1:40" x14ac:dyDescent="0.2">
      <c r="A44" s="184" t="s">
        <v>373</v>
      </c>
      <c r="B44" s="185" t="s">
        <v>484</v>
      </c>
      <c r="C44" s="185" t="s">
        <v>485</v>
      </c>
      <c r="D44" s="190">
        <v>521904701152111</v>
      </c>
      <c r="E44" s="185" t="s">
        <v>1130</v>
      </c>
      <c r="F44" s="185" t="s">
        <v>1131</v>
      </c>
      <c r="G44" s="185" t="s">
        <v>488</v>
      </c>
      <c r="H44" s="185" t="s">
        <v>488</v>
      </c>
      <c r="I44" s="185" t="s">
        <v>373</v>
      </c>
      <c r="J44" s="185" t="s">
        <v>1132</v>
      </c>
      <c r="K44" s="185" t="s">
        <v>1123</v>
      </c>
      <c r="L44" s="185" t="s">
        <v>559</v>
      </c>
      <c r="M44" s="185" t="s">
        <v>491</v>
      </c>
      <c r="N44" s="185" t="s">
        <v>1133</v>
      </c>
      <c r="O44" s="185" t="s">
        <v>1133</v>
      </c>
      <c r="P44" s="185" t="s">
        <v>1134</v>
      </c>
      <c r="Q44" s="185" t="s">
        <v>1135</v>
      </c>
      <c r="R44" s="185" t="s">
        <v>1135</v>
      </c>
      <c r="S44" s="185" t="s">
        <v>1136</v>
      </c>
      <c r="T44" s="185" t="s">
        <v>1136</v>
      </c>
      <c r="U44" s="185" t="s">
        <v>1137</v>
      </c>
      <c r="V44" s="185" t="s">
        <v>1137</v>
      </c>
      <c r="W44" s="185" t="s">
        <v>1138</v>
      </c>
      <c r="X44" s="185" t="s">
        <v>320</v>
      </c>
      <c r="Y44" s="185" t="s">
        <v>320</v>
      </c>
      <c r="Z44" s="185" t="s">
        <v>320</v>
      </c>
      <c r="AA44" s="185" t="s">
        <v>320</v>
      </c>
      <c r="AB44" s="185" t="s">
        <v>320</v>
      </c>
      <c r="AC44" s="185" t="s">
        <v>320</v>
      </c>
      <c r="AD44" s="185" t="s">
        <v>320</v>
      </c>
      <c r="AE44" s="185" t="s">
        <v>320</v>
      </c>
      <c r="AF44" s="185" t="s">
        <v>320</v>
      </c>
      <c r="AG44" s="185" t="s">
        <v>504</v>
      </c>
      <c r="AH44" s="185" t="s">
        <v>503</v>
      </c>
      <c r="AI44" s="185" t="s">
        <v>503</v>
      </c>
      <c r="AJ44" s="185" t="s">
        <v>503</v>
      </c>
      <c r="AK44" s="185"/>
      <c r="AL44" s="185" t="s">
        <v>301</v>
      </c>
      <c r="AM44" s="185" t="s">
        <v>503</v>
      </c>
      <c r="AN44" s="186" t="s">
        <v>505</v>
      </c>
    </row>
    <row r="45" spans="1:40" x14ac:dyDescent="0.2">
      <c r="A45" s="187" t="s">
        <v>390</v>
      </c>
      <c r="B45" s="188" t="s">
        <v>484</v>
      </c>
      <c r="C45" s="188" t="s">
        <v>485</v>
      </c>
      <c r="D45" s="191">
        <v>521903702155114</v>
      </c>
      <c r="E45" s="188" t="s">
        <v>1139</v>
      </c>
      <c r="F45" s="188" t="s">
        <v>1140</v>
      </c>
      <c r="G45" s="188" t="s">
        <v>488</v>
      </c>
      <c r="H45" s="188" t="s">
        <v>488</v>
      </c>
      <c r="I45" s="188" t="s">
        <v>390</v>
      </c>
      <c r="J45" s="188" t="s">
        <v>52</v>
      </c>
      <c r="K45" s="188" t="s">
        <v>1141</v>
      </c>
      <c r="L45" s="188" t="s">
        <v>559</v>
      </c>
      <c r="M45" s="188" t="s">
        <v>491</v>
      </c>
      <c r="N45" s="188" t="s">
        <v>385</v>
      </c>
      <c r="O45" s="188" t="s">
        <v>385</v>
      </c>
      <c r="P45" s="188" t="s">
        <v>1142</v>
      </c>
      <c r="Q45" s="188" t="s">
        <v>1143</v>
      </c>
      <c r="R45" s="188" t="s">
        <v>1143</v>
      </c>
      <c r="S45" s="188" t="s">
        <v>1144</v>
      </c>
      <c r="T45" s="188" t="s">
        <v>1144</v>
      </c>
      <c r="U45" s="188" t="s">
        <v>1145</v>
      </c>
      <c r="V45" s="188" t="s">
        <v>1145</v>
      </c>
      <c r="W45" s="188" t="s">
        <v>1146</v>
      </c>
      <c r="X45" s="188" t="s">
        <v>320</v>
      </c>
      <c r="Y45" s="188" t="s">
        <v>320</v>
      </c>
      <c r="Z45" s="188" t="s">
        <v>320</v>
      </c>
      <c r="AA45" s="188" t="s">
        <v>320</v>
      </c>
      <c r="AB45" s="188" t="s">
        <v>320</v>
      </c>
      <c r="AC45" s="188" t="s">
        <v>320</v>
      </c>
      <c r="AD45" s="188" t="s">
        <v>320</v>
      </c>
      <c r="AE45" s="188" t="s">
        <v>320</v>
      </c>
      <c r="AF45" s="188" t="s">
        <v>320</v>
      </c>
      <c r="AG45" s="188" t="s">
        <v>504</v>
      </c>
      <c r="AH45" s="188" t="s">
        <v>503</v>
      </c>
      <c r="AI45" s="188" t="s">
        <v>503</v>
      </c>
      <c r="AJ45" s="188" t="s">
        <v>503</v>
      </c>
      <c r="AK45" s="188"/>
      <c r="AL45" s="188" t="s">
        <v>301</v>
      </c>
      <c r="AM45" s="188" t="s">
        <v>504</v>
      </c>
      <c r="AN45" s="189" t="s">
        <v>505</v>
      </c>
    </row>
    <row r="46" spans="1:40" x14ac:dyDescent="0.2">
      <c r="A46" s="184" t="s">
        <v>390</v>
      </c>
      <c r="B46" s="185" t="s">
        <v>484</v>
      </c>
      <c r="C46" s="185" t="s">
        <v>485</v>
      </c>
      <c r="D46" s="190">
        <v>521903701159116</v>
      </c>
      <c r="E46" s="185" t="s">
        <v>1147</v>
      </c>
      <c r="F46" s="185" t="s">
        <v>1148</v>
      </c>
      <c r="G46" s="185" t="s">
        <v>488</v>
      </c>
      <c r="H46" s="185" t="s">
        <v>488</v>
      </c>
      <c r="I46" s="185" t="s">
        <v>390</v>
      </c>
      <c r="J46" s="185" t="s">
        <v>51</v>
      </c>
      <c r="K46" s="185" t="s">
        <v>1141</v>
      </c>
      <c r="L46" s="185" t="s">
        <v>559</v>
      </c>
      <c r="M46" s="185" t="s">
        <v>491</v>
      </c>
      <c r="N46" s="185" t="s">
        <v>386</v>
      </c>
      <c r="O46" s="185" t="s">
        <v>386</v>
      </c>
      <c r="P46" s="185" t="s">
        <v>1149</v>
      </c>
      <c r="Q46" s="185" t="s">
        <v>1150</v>
      </c>
      <c r="R46" s="185" t="s">
        <v>1150</v>
      </c>
      <c r="S46" s="185" t="s">
        <v>1151</v>
      </c>
      <c r="T46" s="185" t="s">
        <v>1151</v>
      </c>
      <c r="U46" s="185" t="s">
        <v>1152</v>
      </c>
      <c r="V46" s="185" t="s">
        <v>1152</v>
      </c>
      <c r="W46" s="185" t="s">
        <v>1153</v>
      </c>
      <c r="X46" s="185" t="s">
        <v>320</v>
      </c>
      <c r="Y46" s="185" t="s">
        <v>320</v>
      </c>
      <c r="Z46" s="185" t="s">
        <v>320</v>
      </c>
      <c r="AA46" s="185" t="s">
        <v>320</v>
      </c>
      <c r="AB46" s="185" t="s">
        <v>320</v>
      </c>
      <c r="AC46" s="185" t="s">
        <v>320</v>
      </c>
      <c r="AD46" s="185" t="s">
        <v>320</v>
      </c>
      <c r="AE46" s="185" t="s">
        <v>320</v>
      </c>
      <c r="AF46" s="185" t="s">
        <v>320</v>
      </c>
      <c r="AG46" s="185" t="s">
        <v>504</v>
      </c>
      <c r="AH46" s="185" t="s">
        <v>503</v>
      </c>
      <c r="AI46" s="185" t="s">
        <v>503</v>
      </c>
      <c r="AJ46" s="185" t="s">
        <v>503</v>
      </c>
      <c r="AK46" s="185"/>
      <c r="AL46" s="185" t="s">
        <v>301</v>
      </c>
      <c r="AM46" s="185" t="s">
        <v>504</v>
      </c>
      <c r="AN46" s="186" t="s">
        <v>505</v>
      </c>
    </row>
    <row r="47" spans="1:40" x14ac:dyDescent="0.2">
      <c r="A47" s="187" t="s">
        <v>1154</v>
      </c>
      <c r="B47" s="188" t="s">
        <v>484</v>
      </c>
      <c r="C47" s="188" t="s">
        <v>485</v>
      </c>
      <c r="D47" s="191">
        <v>521904503172319</v>
      </c>
      <c r="E47" s="188" t="s">
        <v>1155</v>
      </c>
      <c r="F47" s="188" t="s">
        <v>1156</v>
      </c>
      <c r="G47" s="188" t="s">
        <v>488</v>
      </c>
      <c r="H47" s="188" t="s">
        <v>488</v>
      </c>
      <c r="I47" s="188" t="s">
        <v>237</v>
      </c>
      <c r="J47" s="188" t="s">
        <v>39</v>
      </c>
      <c r="K47" s="188" t="s">
        <v>1039</v>
      </c>
      <c r="L47" s="188" t="s">
        <v>523</v>
      </c>
      <c r="M47" s="188" t="s">
        <v>491</v>
      </c>
      <c r="N47" s="188" t="s">
        <v>1157</v>
      </c>
      <c r="O47" s="188" t="s">
        <v>1158</v>
      </c>
      <c r="P47" s="188" t="s">
        <v>1159</v>
      </c>
      <c r="Q47" s="188" t="s">
        <v>1160</v>
      </c>
      <c r="R47" s="188" t="s">
        <v>1161</v>
      </c>
      <c r="S47" s="188" t="s">
        <v>1162</v>
      </c>
      <c r="T47" s="188" t="s">
        <v>878</v>
      </c>
      <c r="U47" s="188" t="s">
        <v>1163</v>
      </c>
      <c r="V47" s="188" t="s">
        <v>1164</v>
      </c>
      <c r="W47" s="188" t="s">
        <v>1165</v>
      </c>
      <c r="X47" s="188" t="s">
        <v>1166</v>
      </c>
      <c r="Y47" s="188" t="s">
        <v>1167</v>
      </c>
      <c r="Z47" s="188" t="s">
        <v>1168</v>
      </c>
      <c r="AA47" s="188" t="s">
        <v>1169</v>
      </c>
      <c r="AB47" s="188" t="s">
        <v>1170</v>
      </c>
      <c r="AC47" s="188" t="s">
        <v>1171</v>
      </c>
      <c r="AD47" s="188" t="s">
        <v>1172</v>
      </c>
      <c r="AE47" s="188" t="s">
        <v>1173</v>
      </c>
      <c r="AF47" s="188" t="s">
        <v>1174</v>
      </c>
      <c r="AG47" s="188" t="s">
        <v>503</v>
      </c>
      <c r="AH47" s="188" t="s">
        <v>503</v>
      </c>
      <c r="AI47" s="188" t="s">
        <v>503</v>
      </c>
      <c r="AJ47" s="188" t="s">
        <v>503</v>
      </c>
      <c r="AK47" s="188"/>
      <c r="AL47" s="188" t="s">
        <v>302</v>
      </c>
      <c r="AM47" s="188" t="s">
        <v>504</v>
      </c>
      <c r="AN47" s="189" t="s">
        <v>505</v>
      </c>
    </row>
    <row r="48" spans="1:40" x14ac:dyDescent="0.2">
      <c r="A48" s="184" t="s">
        <v>1175</v>
      </c>
      <c r="B48" s="185" t="s">
        <v>484</v>
      </c>
      <c r="C48" s="185" t="s">
        <v>485</v>
      </c>
      <c r="D48" s="190">
        <v>521904603118413</v>
      </c>
      <c r="E48" s="185" t="s">
        <v>1176</v>
      </c>
      <c r="F48" s="185" t="s">
        <v>1177</v>
      </c>
      <c r="G48" s="185" t="s">
        <v>488</v>
      </c>
      <c r="H48" s="185" t="s">
        <v>488</v>
      </c>
      <c r="I48" s="185" t="s">
        <v>1178</v>
      </c>
      <c r="J48" s="185" t="s">
        <v>1179</v>
      </c>
      <c r="K48" s="185" t="s">
        <v>538</v>
      </c>
      <c r="L48" s="185" t="s">
        <v>490</v>
      </c>
      <c r="M48" s="185" t="s">
        <v>491</v>
      </c>
      <c r="N48" s="185" t="s">
        <v>1180</v>
      </c>
      <c r="O48" s="185" t="s">
        <v>1181</v>
      </c>
      <c r="P48" s="185" t="s">
        <v>1182</v>
      </c>
      <c r="Q48" s="185" t="s">
        <v>1183</v>
      </c>
      <c r="R48" s="185" t="s">
        <v>1184</v>
      </c>
      <c r="S48" s="185" t="s">
        <v>1185</v>
      </c>
      <c r="T48" s="185" t="s">
        <v>1186</v>
      </c>
      <c r="U48" s="185" t="s">
        <v>1187</v>
      </c>
      <c r="V48" s="185" t="s">
        <v>1188</v>
      </c>
      <c r="W48" s="185" t="s">
        <v>1189</v>
      </c>
      <c r="X48" s="185" t="s">
        <v>1190</v>
      </c>
      <c r="Y48" s="185" t="s">
        <v>1191</v>
      </c>
      <c r="Z48" s="185" t="s">
        <v>1192</v>
      </c>
      <c r="AA48" s="185" t="s">
        <v>1162</v>
      </c>
      <c r="AB48" s="185" t="s">
        <v>1193</v>
      </c>
      <c r="AC48" s="185" t="s">
        <v>1194</v>
      </c>
      <c r="AD48" s="185" t="s">
        <v>1195</v>
      </c>
      <c r="AE48" s="185" t="s">
        <v>1196</v>
      </c>
      <c r="AF48" s="185" t="s">
        <v>1197</v>
      </c>
      <c r="AG48" s="185" t="s">
        <v>503</v>
      </c>
      <c r="AH48" s="185" t="s">
        <v>503</v>
      </c>
      <c r="AI48" s="185" t="s">
        <v>503</v>
      </c>
      <c r="AJ48" s="185" t="s">
        <v>503</v>
      </c>
      <c r="AK48" s="185"/>
      <c r="AL48" s="185" t="s">
        <v>302</v>
      </c>
      <c r="AM48" s="185" t="s">
        <v>503</v>
      </c>
      <c r="AN48" s="186" t="s">
        <v>593</v>
      </c>
    </row>
    <row r="49" spans="1:43" x14ac:dyDescent="0.2">
      <c r="A49" s="187" t="s">
        <v>1198</v>
      </c>
      <c r="B49" s="188" t="s">
        <v>484</v>
      </c>
      <c r="C49" s="188" t="s">
        <v>485</v>
      </c>
      <c r="D49" s="191">
        <v>521905003165419</v>
      </c>
      <c r="E49" s="188" t="s">
        <v>1199</v>
      </c>
      <c r="F49" s="188" t="s">
        <v>1200</v>
      </c>
      <c r="G49" s="188" t="s">
        <v>488</v>
      </c>
      <c r="H49" s="188" t="s">
        <v>488</v>
      </c>
      <c r="I49" s="188" t="s">
        <v>262</v>
      </c>
      <c r="J49" s="188" t="s">
        <v>263</v>
      </c>
      <c r="K49" s="188" t="s">
        <v>1201</v>
      </c>
      <c r="L49" s="188" t="s">
        <v>490</v>
      </c>
      <c r="M49" s="188" t="s">
        <v>491</v>
      </c>
      <c r="N49" s="188" t="s">
        <v>1202</v>
      </c>
      <c r="O49" s="188" t="s">
        <v>328</v>
      </c>
      <c r="P49" s="188" t="s">
        <v>1203</v>
      </c>
      <c r="Q49" s="188" t="s">
        <v>1204</v>
      </c>
      <c r="R49" s="188" t="s">
        <v>1186</v>
      </c>
      <c r="S49" s="188" t="s">
        <v>1205</v>
      </c>
      <c r="T49" s="188" t="s">
        <v>1188</v>
      </c>
      <c r="U49" s="188" t="s">
        <v>1206</v>
      </c>
      <c r="V49" s="188" t="s">
        <v>1207</v>
      </c>
      <c r="W49" s="188" t="s">
        <v>1208</v>
      </c>
      <c r="X49" s="188" t="s">
        <v>1209</v>
      </c>
      <c r="Y49" s="188" t="s">
        <v>1210</v>
      </c>
      <c r="Z49" s="188" t="s">
        <v>1211</v>
      </c>
      <c r="AA49" s="188" t="s">
        <v>1194</v>
      </c>
      <c r="AB49" s="188" t="s">
        <v>1212</v>
      </c>
      <c r="AC49" s="188" t="s">
        <v>1196</v>
      </c>
      <c r="AD49" s="188" t="s">
        <v>1213</v>
      </c>
      <c r="AE49" s="188" t="s">
        <v>581</v>
      </c>
      <c r="AF49" s="188" t="s">
        <v>1214</v>
      </c>
      <c r="AG49" s="188" t="s">
        <v>503</v>
      </c>
      <c r="AH49" s="188" t="s">
        <v>503</v>
      </c>
      <c r="AI49" s="188" t="s">
        <v>503</v>
      </c>
      <c r="AJ49" s="188" t="s">
        <v>503</v>
      </c>
      <c r="AK49" s="188"/>
      <c r="AL49" s="188" t="s">
        <v>302</v>
      </c>
      <c r="AM49" s="188" t="s">
        <v>503</v>
      </c>
      <c r="AN49" s="189" t="s">
        <v>1215</v>
      </c>
    </row>
    <row r="50" spans="1:43" x14ac:dyDescent="0.2">
      <c r="A50" s="184" t="s">
        <v>1216</v>
      </c>
      <c r="B50" s="185" t="s">
        <v>484</v>
      </c>
      <c r="C50" s="185" t="s">
        <v>485</v>
      </c>
      <c r="D50" s="190">
        <v>521905103119419</v>
      </c>
      <c r="E50" s="185" t="s">
        <v>1217</v>
      </c>
      <c r="F50" s="185" t="s">
        <v>1218</v>
      </c>
      <c r="G50" s="185" t="s">
        <v>488</v>
      </c>
      <c r="H50" s="185" t="s">
        <v>488</v>
      </c>
      <c r="I50" s="185" t="s">
        <v>256</v>
      </c>
      <c r="J50" s="185" t="s">
        <v>53</v>
      </c>
      <c r="K50" s="185" t="s">
        <v>1219</v>
      </c>
      <c r="L50" s="185" t="s">
        <v>490</v>
      </c>
      <c r="M50" s="185" t="s">
        <v>491</v>
      </c>
      <c r="N50" s="185" t="s">
        <v>330</v>
      </c>
      <c r="O50" s="185" t="s">
        <v>330</v>
      </c>
      <c r="P50" s="185" t="s">
        <v>1220</v>
      </c>
      <c r="Q50" s="185" t="s">
        <v>1221</v>
      </c>
      <c r="R50" s="185" t="s">
        <v>1221</v>
      </c>
      <c r="S50" s="185" t="s">
        <v>1222</v>
      </c>
      <c r="T50" s="185" t="s">
        <v>1222</v>
      </c>
      <c r="U50" s="185" t="s">
        <v>1223</v>
      </c>
      <c r="V50" s="185" t="s">
        <v>1223</v>
      </c>
      <c r="W50" s="185" t="s">
        <v>1224</v>
      </c>
      <c r="X50" s="185" t="s">
        <v>1225</v>
      </c>
      <c r="Y50" s="185" t="s">
        <v>1226</v>
      </c>
      <c r="Z50" s="185" t="s">
        <v>1227</v>
      </c>
      <c r="AA50" s="185" t="s">
        <v>1227</v>
      </c>
      <c r="AB50" s="185" t="s">
        <v>1228</v>
      </c>
      <c r="AC50" s="185" t="s">
        <v>1228</v>
      </c>
      <c r="AD50" s="185" t="s">
        <v>1229</v>
      </c>
      <c r="AE50" s="185" t="s">
        <v>1229</v>
      </c>
      <c r="AF50" s="185" t="s">
        <v>1230</v>
      </c>
      <c r="AG50" s="185" t="s">
        <v>503</v>
      </c>
      <c r="AH50" s="185" t="s">
        <v>503</v>
      </c>
      <c r="AI50" s="185" t="s">
        <v>503</v>
      </c>
      <c r="AJ50" s="185" t="s">
        <v>503</v>
      </c>
      <c r="AK50" s="185"/>
      <c r="AL50" s="185" t="s">
        <v>301</v>
      </c>
      <c r="AM50" s="185" t="s">
        <v>503</v>
      </c>
      <c r="AN50" s="186" t="s">
        <v>707</v>
      </c>
    </row>
    <row r="51" spans="1:43" x14ac:dyDescent="0.2">
      <c r="A51" s="187" t="s">
        <v>1216</v>
      </c>
      <c r="B51" s="188" t="s">
        <v>484</v>
      </c>
      <c r="C51" s="188" t="s">
        <v>485</v>
      </c>
      <c r="D51" s="191">
        <v>521905106118413</v>
      </c>
      <c r="E51" s="188" t="s">
        <v>1231</v>
      </c>
      <c r="F51" s="188" t="s">
        <v>1232</v>
      </c>
      <c r="G51" s="188" t="s">
        <v>488</v>
      </c>
      <c r="H51" s="188" t="s">
        <v>488</v>
      </c>
      <c r="I51" s="188" t="s">
        <v>256</v>
      </c>
      <c r="J51" s="188" t="s">
        <v>54</v>
      </c>
      <c r="K51" s="188" t="s">
        <v>1219</v>
      </c>
      <c r="L51" s="188" t="s">
        <v>490</v>
      </c>
      <c r="M51" s="188" t="s">
        <v>491</v>
      </c>
      <c r="N51" s="188" t="s">
        <v>331</v>
      </c>
      <c r="O51" s="188" t="s">
        <v>331</v>
      </c>
      <c r="P51" s="188" t="s">
        <v>1233</v>
      </c>
      <c r="Q51" s="188" t="s">
        <v>1234</v>
      </c>
      <c r="R51" s="188" t="s">
        <v>1234</v>
      </c>
      <c r="S51" s="188" t="s">
        <v>1235</v>
      </c>
      <c r="T51" s="188" t="s">
        <v>1235</v>
      </c>
      <c r="U51" s="188" t="s">
        <v>1236</v>
      </c>
      <c r="V51" s="188" t="s">
        <v>1236</v>
      </c>
      <c r="W51" s="188" t="s">
        <v>1237</v>
      </c>
      <c r="X51" s="188" t="s">
        <v>741</v>
      </c>
      <c r="Y51" s="188" t="s">
        <v>1238</v>
      </c>
      <c r="Z51" s="188" t="s">
        <v>1239</v>
      </c>
      <c r="AA51" s="188" t="s">
        <v>1239</v>
      </c>
      <c r="AB51" s="188" t="s">
        <v>1240</v>
      </c>
      <c r="AC51" s="188" t="s">
        <v>1240</v>
      </c>
      <c r="AD51" s="188" t="s">
        <v>1241</v>
      </c>
      <c r="AE51" s="188" t="s">
        <v>1241</v>
      </c>
      <c r="AF51" s="188" t="s">
        <v>1242</v>
      </c>
      <c r="AG51" s="188" t="s">
        <v>503</v>
      </c>
      <c r="AH51" s="188" t="s">
        <v>503</v>
      </c>
      <c r="AI51" s="188" t="s">
        <v>503</v>
      </c>
      <c r="AJ51" s="188" t="s">
        <v>503</v>
      </c>
      <c r="AK51" s="188"/>
      <c r="AL51" s="188" t="s">
        <v>301</v>
      </c>
      <c r="AM51" s="188" t="s">
        <v>504</v>
      </c>
      <c r="AN51" s="189" t="s">
        <v>707</v>
      </c>
    </row>
    <row r="52" spans="1:43" x14ac:dyDescent="0.2">
      <c r="A52" s="184" t="s">
        <v>1216</v>
      </c>
      <c r="B52" s="185" t="s">
        <v>484</v>
      </c>
      <c r="C52" s="185" t="s">
        <v>485</v>
      </c>
      <c r="D52" s="190">
        <v>521905107114411</v>
      </c>
      <c r="E52" s="185" t="s">
        <v>375</v>
      </c>
      <c r="F52" s="185" t="s">
        <v>378</v>
      </c>
      <c r="G52" s="185" t="s">
        <v>488</v>
      </c>
      <c r="H52" s="185" t="s">
        <v>488</v>
      </c>
      <c r="I52" s="185" t="s">
        <v>256</v>
      </c>
      <c r="J52" s="185" t="s">
        <v>257</v>
      </c>
      <c r="K52" s="185" t="s">
        <v>1219</v>
      </c>
      <c r="L52" s="185" t="s">
        <v>490</v>
      </c>
      <c r="M52" s="185" t="s">
        <v>491</v>
      </c>
      <c r="N52" s="185" t="s">
        <v>332</v>
      </c>
      <c r="O52" s="185" t="s">
        <v>332</v>
      </c>
      <c r="P52" s="185" t="s">
        <v>1243</v>
      </c>
      <c r="Q52" s="185" t="s">
        <v>1244</v>
      </c>
      <c r="R52" s="185" t="s">
        <v>1244</v>
      </c>
      <c r="S52" s="185" t="s">
        <v>1245</v>
      </c>
      <c r="T52" s="185" t="s">
        <v>1245</v>
      </c>
      <c r="U52" s="185" t="s">
        <v>1246</v>
      </c>
      <c r="V52" s="185" t="s">
        <v>1246</v>
      </c>
      <c r="W52" s="185" t="s">
        <v>1247</v>
      </c>
      <c r="X52" s="185" t="s">
        <v>1248</v>
      </c>
      <c r="Y52" s="185" t="s">
        <v>1249</v>
      </c>
      <c r="Z52" s="185" t="s">
        <v>1250</v>
      </c>
      <c r="AA52" s="185" t="s">
        <v>1250</v>
      </c>
      <c r="AB52" s="185" t="s">
        <v>1251</v>
      </c>
      <c r="AC52" s="185" t="s">
        <v>1251</v>
      </c>
      <c r="AD52" s="185" t="s">
        <v>1252</v>
      </c>
      <c r="AE52" s="185" t="s">
        <v>1252</v>
      </c>
      <c r="AF52" s="185" t="s">
        <v>1253</v>
      </c>
      <c r="AG52" s="185" t="s">
        <v>503</v>
      </c>
      <c r="AH52" s="185" t="s">
        <v>503</v>
      </c>
      <c r="AI52" s="185" t="s">
        <v>503</v>
      </c>
      <c r="AJ52" s="185" t="s">
        <v>503</v>
      </c>
      <c r="AK52" s="185"/>
      <c r="AL52" s="185" t="s">
        <v>301</v>
      </c>
      <c r="AM52" s="185" t="s">
        <v>503</v>
      </c>
      <c r="AN52" s="186" t="s">
        <v>707</v>
      </c>
    </row>
    <row r="53" spans="1:43" x14ac:dyDescent="0.2">
      <c r="A53" s="187" t="s">
        <v>1216</v>
      </c>
      <c r="B53" s="188" t="s">
        <v>484</v>
      </c>
      <c r="C53" s="188" t="s">
        <v>485</v>
      </c>
      <c r="D53" s="191">
        <v>521905110115415</v>
      </c>
      <c r="E53" s="188" t="s">
        <v>1254</v>
      </c>
      <c r="F53" s="188" t="s">
        <v>1255</v>
      </c>
      <c r="G53" s="188" t="s">
        <v>488</v>
      </c>
      <c r="H53" s="188" t="s">
        <v>488</v>
      </c>
      <c r="I53" s="188" t="s">
        <v>256</v>
      </c>
      <c r="J53" s="188" t="s">
        <v>55</v>
      </c>
      <c r="K53" s="188" t="s">
        <v>1219</v>
      </c>
      <c r="L53" s="188" t="s">
        <v>490</v>
      </c>
      <c r="M53" s="188" t="s">
        <v>491</v>
      </c>
      <c r="N53" s="188" t="s">
        <v>333</v>
      </c>
      <c r="O53" s="188" t="s">
        <v>333</v>
      </c>
      <c r="P53" s="188" t="s">
        <v>1256</v>
      </c>
      <c r="Q53" s="188" t="s">
        <v>1257</v>
      </c>
      <c r="R53" s="188" t="s">
        <v>1257</v>
      </c>
      <c r="S53" s="188" t="s">
        <v>1258</v>
      </c>
      <c r="T53" s="188" t="s">
        <v>1258</v>
      </c>
      <c r="U53" s="188" t="s">
        <v>1259</v>
      </c>
      <c r="V53" s="188" t="s">
        <v>1259</v>
      </c>
      <c r="W53" s="188" t="s">
        <v>1260</v>
      </c>
      <c r="X53" s="188" t="s">
        <v>1261</v>
      </c>
      <c r="Y53" s="188" t="s">
        <v>1262</v>
      </c>
      <c r="Z53" s="188" t="s">
        <v>1263</v>
      </c>
      <c r="AA53" s="188" t="s">
        <v>1263</v>
      </c>
      <c r="AB53" s="188" t="s">
        <v>1264</v>
      </c>
      <c r="AC53" s="188" t="s">
        <v>1264</v>
      </c>
      <c r="AD53" s="188" t="s">
        <v>1265</v>
      </c>
      <c r="AE53" s="188" t="s">
        <v>1265</v>
      </c>
      <c r="AF53" s="188" t="s">
        <v>1266</v>
      </c>
      <c r="AG53" s="188" t="s">
        <v>503</v>
      </c>
      <c r="AH53" s="188" t="s">
        <v>503</v>
      </c>
      <c r="AI53" s="188" t="s">
        <v>503</v>
      </c>
      <c r="AJ53" s="188" t="s">
        <v>503</v>
      </c>
      <c r="AK53" s="188"/>
      <c r="AL53" s="188" t="s">
        <v>301</v>
      </c>
      <c r="AM53" s="188" t="s">
        <v>503</v>
      </c>
      <c r="AN53" s="189" t="s">
        <v>707</v>
      </c>
    </row>
    <row r="54" spans="1:43" x14ac:dyDescent="0.2">
      <c r="A54" s="184" t="s">
        <v>1216</v>
      </c>
      <c r="B54" s="185" t="s">
        <v>484</v>
      </c>
      <c r="C54" s="185" t="s">
        <v>485</v>
      </c>
      <c r="D54" s="190">
        <v>521905111111413</v>
      </c>
      <c r="E54" s="185" t="s">
        <v>376</v>
      </c>
      <c r="F54" s="185" t="s">
        <v>377</v>
      </c>
      <c r="G54" s="185" t="s">
        <v>488</v>
      </c>
      <c r="H54" s="185" t="s">
        <v>488</v>
      </c>
      <c r="I54" s="185" t="s">
        <v>256</v>
      </c>
      <c r="J54" s="185" t="s">
        <v>258</v>
      </c>
      <c r="K54" s="185" t="s">
        <v>1219</v>
      </c>
      <c r="L54" s="185" t="s">
        <v>490</v>
      </c>
      <c r="M54" s="185" t="s">
        <v>491</v>
      </c>
      <c r="N54" s="185" t="s">
        <v>334</v>
      </c>
      <c r="O54" s="185" t="s">
        <v>334</v>
      </c>
      <c r="P54" s="185" t="s">
        <v>1267</v>
      </c>
      <c r="Q54" s="185" t="s">
        <v>1268</v>
      </c>
      <c r="R54" s="185" t="s">
        <v>1268</v>
      </c>
      <c r="S54" s="185" t="s">
        <v>1269</v>
      </c>
      <c r="T54" s="185" t="s">
        <v>1269</v>
      </c>
      <c r="U54" s="185" t="s">
        <v>1270</v>
      </c>
      <c r="V54" s="185" t="s">
        <v>1270</v>
      </c>
      <c r="W54" s="185" t="s">
        <v>1271</v>
      </c>
      <c r="X54" s="185" t="s">
        <v>1272</v>
      </c>
      <c r="Y54" s="185" t="s">
        <v>1273</v>
      </c>
      <c r="Z54" s="185" t="s">
        <v>1274</v>
      </c>
      <c r="AA54" s="185" t="s">
        <v>1274</v>
      </c>
      <c r="AB54" s="185" t="s">
        <v>1275</v>
      </c>
      <c r="AC54" s="185" t="s">
        <v>1275</v>
      </c>
      <c r="AD54" s="185" t="s">
        <v>1276</v>
      </c>
      <c r="AE54" s="185" t="s">
        <v>1276</v>
      </c>
      <c r="AF54" s="185" t="s">
        <v>1277</v>
      </c>
      <c r="AG54" s="185" t="s">
        <v>503</v>
      </c>
      <c r="AH54" s="185" t="s">
        <v>503</v>
      </c>
      <c r="AI54" s="185" t="s">
        <v>503</v>
      </c>
      <c r="AJ54" s="185" t="s">
        <v>503</v>
      </c>
      <c r="AK54" s="185"/>
      <c r="AL54" s="185" t="s">
        <v>301</v>
      </c>
      <c r="AM54" s="185" t="s">
        <v>503</v>
      </c>
      <c r="AN54" s="186" t="s">
        <v>707</v>
      </c>
    </row>
    <row r="55" spans="1:43" x14ac:dyDescent="0.2">
      <c r="A55" s="187" t="s">
        <v>862</v>
      </c>
      <c r="B55" s="188" t="s">
        <v>484</v>
      </c>
      <c r="C55" s="188" t="s">
        <v>485</v>
      </c>
      <c r="D55" s="191">
        <v>521905401160417</v>
      </c>
      <c r="E55" s="188" t="s">
        <v>1278</v>
      </c>
      <c r="F55" s="188" t="s">
        <v>1279</v>
      </c>
      <c r="G55" s="188" t="s">
        <v>488</v>
      </c>
      <c r="H55" s="188" t="s">
        <v>488</v>
      </c>
      <c r="I55" s="188" t="s">
        <v>240</v>
      </c>
      <c r="J55" s="188" t="s">
        <v>46</v>
      </c>
      <c r="K55" s="188" t="s">
        <v>865</v>
      </c>
      <c r="L55" s="188" t="s">
        <v>490</v>
      </c>
      <c r="M55" s="188" t="s">
        <v>491</v>
      </c>
      <c r="N55" s="188" t="s">
        <v>1280</v>
      </c>
      <c r="O55" s="188" t="s">
        <v>336</v>
      </c>
      <c r="P55" s="188" t="s">
        <v>1281</v>
      </c>
      <c r="Q55" s="188" t="s">
        <v>875</v>
      </c>
      <c r="R55" s="188" t="s">
        <v>1282</v>
      </c>
      <c r="S55" s="188" t="s">
        <v>1283</v>
      </c>
      <c r="T55" s="188" t="s">
        <v>1284</v>
      </c>
      <c r="U55" s="188" t="s">
        <v>1285</v>
      </c>
      <c r="V55" s="188" t="s">
        <v>1286</v>
      </c>
      <c r="W55" s="188" t="s">
        <v>1287</v>
      </c>
      <c r="X55" s="188" t="s">
        <v>1288</v>
      </c>
      <c r="Y55" s="188" t="s">
        <v>1289</v>
      </c>
      <c r="Z55" s="188" t="s">
        <v>1290</v>
      </c>
      <c r="AA55" s="188" t="s">
        <v>1291</v>
      </c>
      <c r="AB55" s="188" t="s">
        <v>1292</v>
      </c>
      <c r="AC55" s="188" t="s">
        <v>1293</v>
      </c>
      <c r="AD55" s="188" t="s">
        <v>691</v>
      </c>
      <c r="AE55" s="188" t="s">
        <v>1294</v>
      </c>
      <c r="AF55" s="188" t="s">
        <v>1295</v>
      </c>
      <c r="AG55" s="188" t="s">
        <v>503</v>
      </c>
      <c r="AH55" s="188" t="s">
        <v>503</v>
      </c>
      <c r="AI55" s="188" t="s">
        <v>503</v>
      </c>
      <c r="AJ55" s="188" t="s">
        <v>503</v>
      </c>
      <c r="AK55" s="188"/>
      <c r="AL55" s="188" t="s">
        <v>302</v>
      </c>
      <c r="AM55" s="188" t="s">
        <v>504</v>
      </c>
      <c r="AN55" s="189" t="s">
        <v>884</v>
      </c>
    </row>
    <row r="56" spans="1:43" x14ac:dyDescent="0.2">
      <c r="A56" s="184" t="s">
        <v>1035</v>
      </c>
      <c r="B56" s="185" t="s">
        <v>484</v>
      </c>
      <c r="C56" s="185" t="s">
        <v>485</v>
      </c>
      <c r="D56" s="190">
        <v>521905501173316</v>
      </c>
      <c r="E56" s="185" t="s">
        <v>1296</v>
      </c>
      <c r="F56" s="185" t="s">
        <v>1297</v>
      </c>
      <c r="G56" s="185" t="s">
        <v>488</v>
      </c>
      <c r="H56" s="185" t="s">
        <v>488</v>
      </c>
      <c r="I56" s="185" t="s">
        <v>242</v>
      </c>
      <c r="J56" s="185" t="s">
        <v>337</v>
      </c>
      <c r="K56" s="185" t="s">
        <v>1298</v>
      </c>
      <c r="L56" s="185" t="s">
        <v>523</v>
      </c>
      <c r="M56" s="185" t="s">
        <v>491</v>
      </c>
      <c r="N56" s="185" t="s">
        <v>1299</v>
      </c>
      <c r="O56" s="185" t="s">
        <v>339</v>
      </c>
      <c r="P56" s="185" t="s">
        <v>1300</v>
      </c>
      <c r="Q56" s="185" t="s">
        <v>1301</v>
      </c>
      <c r="R56" s="185" t="s">
        <v>1302</v>
      </c>
      <c r="S56" s="185" t="s">
        <v>1303</v>
      </c>
      <c r="T56" s="185" t="s">
        <v>1304</v>
      </c>
      <c r="U56" s="185" t="s">
        <v>1305</v>
      </c>
      <c r="V56" s="185" t="s">
        <v>1306</v>
      </c>
      <c r="W56" s="185" t="s">
        <v>1307</v>
      </c>
      <c r="X56" s="185" t="s">
        <v>1308</v>
      </c>
      <c r="Y56" s="185" t="s">
        <v>1309</v>
      </c>
      <c r="Z56" s="185" t="s">
        <v>1310</v>
      </c>
      <c r="AA56" s="185" t="s">
        <v>1311</v>
      </c>
      <c r="AB56" s="185" t="s">
        <v>1312</v>
      </c>
      <c r="AC56" s="185" t="s">
        <v>1313</v>
      </c>
      <c r="AD56" s="185" t="s">
        <v>1314</v>
      </c>
      <c r="AE56" s="185" t="s">
        <v>1315</v>
      </c>
      <c r="AF56" s="185" t="s">
        <v>1316</v>
      </c>
      <c r="AG56" s="185" t="s">
        <v>503</v>
      </c>
      <c r="AH56" s="185" t="s">
        <v>503</v>
      </c>
      <c r="AI56" s="185" t="s">
        <v>503</v>
      </c>
      <c r="AJ56" s="185" t="s">
        <v>503</v>
      </c>
      <c r="AK56" s="185"/>
      <c r="AL56" s="185" t="s">
        <v>302</v>
      </c>
      <c r="AM56" s="185" t="s">
        <v>504</v>
      </c>
      <c r="AN56" s="186" t="s">
        <v>707</v>
      </c>
    </row>
    <row r="57" spans="1:43" x14ac:dyDescent="0.2">
      <c r="A57" s="187" t="s">
        <v>1154</v>
      </c>
      <c r="B57" s="188" t="s">
        <v>484</v>
      </c>
      <c r="C57" s="188" t="s">
        <v>485</v>
      </c>
      <c r="D57" s="191">
        <v>521905701172313</v>
      </c>
      <c r="E57" s="188" t="s">
        <v>1317</v>
      </c>
      <c r="F57" s="188" t="s">
        <v>1318</v>
      </c>
      <c r="G57" s="188" t="s">
        <v>488</v>
      </c>
      <c r="H57" s="188" t="s">
        <v>488</v>
      </c>
      <c r="I57" s="188" t="s">
        <v>241</v>
      </c>
      <c r="J57" s="188" t="s">
        <v>340</v>
      </c>
      <c r="K57" s="188" t="s">
        <v>1039</v>
      </c>
      <c r="L57" s="188" t="s">
        <v>523</v>
      </c>
      <c r="M57" s="188" t="s">
        <v>491</v>
      </c>
      <c r="N57" s="188" t="s">
        <v>1319</v>
      </c>
      <c r="O57" s="188" t="s">
        <v>342</v>
      </c>
      <c r="P57" s="188" t="s">
        <v>1320</v>
      </c>
      <c r="Q57" s="188" t="s">
        <v>1321</v>
      </c>
      <c r="R57" s="188" t="s">
        <v>1322</v>
      </c>
      <c r="S57" s="188" t="s">
        <v>1323</v>
      </c>
      <c r="T57" s="188" t="s">
        <v>1324</v>
      </c>
      <c r="U57" s="188" t="s">
        <v>1325</v>
      </c>
      <c r="V57" s="188" t="s">
        <v>1326</v>
      </c>
      <c r="W57" s="188" t="s">
        <v>1327</v>
      </c>
      <c r="X57" s="188" t="s">
        <v>1328</v>
      </c>
      <c r="Y57" s="188" t="s">
        <v>1329</v>
      </c>
      <c r="Z57" s="188" t="s">
        <v>1330</v>
      </c>
      <c r="AA57" s="188" t="s">
        <v>1331</v>
      </c>
      <c r="AB57" s="188" t="s">
        <v>1332</v>
      </c>
      <c r="AC57" s="188" t="s">
        <v>1333</v>
      </c>
      <c r="AD57" s="188" t="s">
        <v>1334</v>
      </c>
      <c r="AE57" s="188" t="s">
        <v>1335</v>
      </c>
      <c r="AF57" s="188" t="s">
        <v>1336</v>
      </c>
      <c r="AG57" s="188" t="s">
        <v>503</v>
      </c>
      <c r="AH57" s="188" t="s">
        <v>503</v>
      </c>
      <c r="AI57" s="188" t="s">
        <v>503</v>
      </c>
      <c r="AJ57" s="188" t="s">
        <v>503</v>
      </c>
      <c r="AK57" s="188"/>
      <c r="AL57" s="188" t="s">
        <v>302</v>
      </c>
      <c r="AM57" s="188" t="s">
        <v>504</v>
      </c>
      <c r="AN57" s="189" t="s">
        <v>505</v>
      </c>
    </row>
    <row r="58" spans="1:43" x14ac:dyDescent="0.2">
      <c r="A58" s="184" t="s">
        <v>290</v>
      </c>
      <c r="B58" s="185" t="s">
        <v>484</v>
      </c>
      <c r="C58" s="185" t="s">
        <v>485</v>
      </c>
      <c r="D58" s="190">
        <v>521920040020007</v>
      </c>
      <c r="E58" s="185" t="s">
        <v>1337</v>
      </c>
      <c r="F58" s="185" t="s">
        <v>1338</v>
      </c>
      <c r="G58" s="185" t="s">
        <v>488</v>
      </c>
      <c r="H58" s="185" t="s">
        <v>488</v>
      </c>
      <c r="I58" s="185" t="s">
        <v>571</v>
      </c>
      <c r="J58" s="185" t="s">
        <v>1339</v>
      </c>
      <c r="K58" s="185" t="s">
        <v>1023</v>
      </c>
      <c r="L58" s="185" t="s">
        <v>559</v>
      </c>
      <c r="M58" s="185" t="s">
        <v>491</v>
      </c>
      <c r="N58" s="185" t="s">
        <v>1340</v>
      </c>
      <c r="O58" s="185" t="s">
        <v>1340</v>
      </c>
      <c r="P58" s="185" t="s">
        <v>1341</v>
      </c>
      <c r="Q58" s="185" t="s">
        <v>1342</v>
      </c>
      <c r="R58" s="185" t="s">
        <v>1342</v>
      </c>
      <c r="S58" s="185" t="s">
        <v>1343</v>
      </c>
      <c r="T58" s="185" t="s">
        <v>1343</v>
      </c>
      <c r="U58" s="185" t="s">
        <v>1344</v>
      </c>
      <c r="V58" s="185" t="s">
        <v>1344</v>
      </c>
      <c r="W58" s="185" t="s">
        <v>1345</v>
      </c>
      <c r="X58" s="185" t="s">
        <v>1346</v>
      </c>
      <c r="Y58" s="185" t="s">
        <v>1347</v>
      </c>
      <c r="Z58" s="185" t="s">
        <v>1348</v>
      </c>
      <c r="AA58" s="185" t="s">
        <v>1348</v>
      </c>
      <c r="AB58" s="185" t="s">
        <v>1349</v>
      </c>
      <c r="AC58" s="185" t="s">
        <v>1349</v>
      </c>
      <c r="AD58" s="185" t="s">
        <v>1350</v>
      </c>
      <c r="AE58" s="185" t="s">
        <v>1350</v>
      </c>
      <c r="AF58" s="185" t="s">
        <v>1351</v>
      </c>
      <c r="AG58" s="185" t="s">
        <v>503</v>
      </c>
      <c r="AH58" s="185" t="s">
        <v>503</v>
      </c>
      <c r="AI58" s="185" t="s">
        <v>503</v>
      </c>
      <c r="AJ58" s="185" t="s">
        <v>503</v>
      </c>
      <c r="AK58" s="185"/>
      <c r="AL58" s="185" t="s">
        <v>301</v>
      </c>
      <c r="AM58" s="185" t="s">
        <v>503</v>
      </c>
      <c r="AN58" s="186" t="s">
        <v>707</v>
      </c>
    </row>
    <row r="59" spans="1:43" x14ac:dyDescent="0.2">
      <c r="A59" s="187" t="s">
        <v>290</v>
      </c>
      <c r="B59" s="188" t="s">
        <v>484</v>
      </c>
      <c r="C59" s="188" t="s">
        <v>485</v>
      </c>
      <c r="D59" s="191">
        <v>521920040020107</v>
      </c>
      <c r="E59" s="188" t="s">
        <v>1352</v>
      </c>
      <c r="F59" s="188" t="s">
        <v>1353</v>
      </c>
      <c r="G59" s="188" t="s">
        <v>488</v>
      </c>
      <c r="H59" s="188" t="s">
        <v>488</v>
      </c>
      <c r="I59" s="188" t="s">
        <v>571</v>
      </c>
      <c r="J59" s="188" t="s">
        <v>1354</v>
      </c>
      <c r="K59" s="188" t="s">
        <v>1023</v>
      </c>
      <c r="L59" s="188" t="s">
        <v>559</v>
      </c>
      <c r="M59" s="188" t="s">
        <v>491</v>
      </c>
      <c r="N59" s="188" t="s">
        <v>1355</v>
      </c>
      <c r="O59" s="188" t="s">
        <v>1355</v>
      </c>
      <c r="P59" s="188" t="s">
        <v>820</v>
      </c>
      <c r="Q59" s="188" t="s">
        <v>1356</v>
      </c>
      <c r="R59" s="188" t="s">
        <v>1356</v>
      </c>
      <c r="S59" s="188" t="s">
        <v>1357</v>
      </c>
      <c r="T59" s="188" t="s">
        <v>1357</v>
      </c>
      <c r="U59" s="188" t="s">
        <v>1358</v>
      </c>
      <c r="V59" s="188" t="s">
        <v>1358</v>
      </c>
      <c r="W59" s="188" t="s">
        <v>1163</v>
      </c>
      <c r="X59" s="188" t="s">
        <v>1359</v>
      </c>
      <c r="Y59" s="188" t="s">
        <v>1360</v>
      </c>
      <c r="Z59" s="188" t="s">
        <v>1172</v>
      </c>
      <c r="AA59" s="188" t="s">
        <v>1172</v>
      </c>
      <c r="AB59" s="188" t="s">
        <v>1361</v>
      </c>
      <c r="AC59" s="188" t="s">
        <v>1361</v>
      </c>
      <c r="AD59" s="188" t="s">
        <v>1362</v>
      </c>
      <c r="AE59" s="188" t="s">
        <v>1362</v>
      </c>
      <c r="AF59" s="188" t="s">
        <v>1363</v>
      </c>
      <c r="AG59" s="188" t="s">
        <v>503</v>
      </c>
      <c r="AH59" s="188" t="s">
        <v>503</v>
      </c>
      <c r="AI59" s="188" t="s">
        <v>503</v>
      </c>
      <c r="AJ59" s="188" t="s">
        <v>503</v>
      </c>
      <c r="AK59" s="188"/>
      <c r="AL59" s="188" t="s">
        <v>301</v>
      </c>
      <c r="AM59" s="188" t="s">
        <v>503</v>
      </c>
      <c r="AN59" s="189" t="s">
        <v>707</v>
      </c>
    </row>
    <row r="62" spans="1:43" x14ac:dyDescent="0.2">
      <c r="A62" s="192" t="s">
        <v>456</v>
      </c>
    </row>
    <row r="63" spans="1:43" ht="114.75" x14ac:dyDescent="0.2">
      <c r="A63" s="179" t="s">
        <v>457</v>
      </c>
      <c r="B63" s="179" t="s">
        <v>458</v>
      </c>
      <c r="C63" s="179" t="s">
        <v>459</v>
      </c>
      <c r="D63" s="179" t="s">
        <v>460</v>
      </c>
      <c r="E63" s="179" t="s">
        <v>461</v>
      </c>
      <c r="F63" s="179" t="s">
        <v>462</v>
      </c>
      <c r="G63" s="179" t="s">
        <v>463</v>
      </c>
      <c r="H63" s="179" t="s">
        <v>464</v>
      </c>
      <c r="I63" s="179" t="s">
        <v>359</v>
      </c>
      <c r="J63" s="179" t="s">
        <v>2</v>
      </c>
      <c r="K63" s="180" t="s">
        <v>465</v>
      </c>
      <c r="L63" s="180" t="s">
        <v>466</v>
      </c>
      <c r="M63" s="180" t="s">
        <v>467</v>
      </c>
      <c r="N63" s="180" t="s">
        <v>468</v>
      </c>
      <c r="O63" s="179" t="s">
        <v>92</v>
      </c>
      <c r="P63" s="179" t="s">
        <v>36</v>
      </c>
      <c r="Q63" s="179" t="s">
        <v>35</v>
      </c>
      <c r="R63" s="179" t="s">
        <v>469</v>
      </c>
      <c r="S63" s="179" t="s">
        <v>193</v>
      </c>
      <c r="T63" s="179" t="s">
        <v>470</v>
      </c>
      <c r="U63" s="179" t="s">
        <v>34</v>
      </c>
      <c r="V63" s="179" t="s">
        <v>471</v>
      </c>
      <c r="W63" s="179" t="s">
        <v>195</v>
      </c>
      <c r="X63" s="179" t="s">
        <v>93</v>
      </c>
      <c r="Y63" s="179" t="s">
        <v>5</v>
      </c>
      <c r="Z63" s="179" t="s">
        <v>6</v>
      </c>
      <c r="AA63" s="179" t="s">
        <v>472</v>
      </c>
      <c r="AB63" s="179" t="s">
        <v>194</v>
      </c>
      <c r="AC63" s="179" t="s">
        <v>473</v>
      </c>
      <c r="AD63" s="179" t="s">
        <v>7</v>
      </c>
      <c r="AE63" s="179" t="s">
        <v>474</v>
      </c>
      <c r="AF63" s="181" t="s">
        <v>196</v>
      </c>
      <c r="AG63" s="180" t="s">
        <v>475</v>
      </c>
      <c r="AH63" s="179" t="s">
        <v>476</v>
      </c>
      <c r="AI63" s="180" t="s">
        <v>477</v>
      </c>
      <c r="AJ63" s="180" t="s">
        <v>478</v>
      </c>
      <c r="AK63" s="180" t="s">
        <v>479</v>
      </c>
      <c r="AL63" s="182" t="s">
        <v>480</v>
      </c>
      <c r="AM63" s="182" t="s">
        <v>481</v>
      </c>
      <c r="AN63" s="183" t="s">
        <v>482</v>
      </c>
    </row>
    <row r="64" spans="1:43" x14ac:dyDescent="0.2">
      <c r="A64" s="184" t="s">
        <v>2318</v>
      </c>
      <c r="B64" s="185" t="s">
        <v>2319</v>
      </c>
      <c r="C64" s="185" t="s">
        <v>2320</v>
      </c>
      <c r="D64" s="185" t="s">
        <v>2321</v>
      </c>
      <c r="E64" s="185" t="s">
        <v>2322</v>
      </c>
      <c r="F64" s="185" t="s">
        <v>2323</v>
      </c>
      <c r="G64" s="185" t="s">
        <v>488</v>
      </c>
      <c r="H64" s="185" t="s">
        <v>488</v>
      </c>
      <c r="I64" s="185" t="s">
        <v>2324</v>
      </c>
      <c r="J64" s="185" t="s">
        <v>2325</v>
      </c>
      <c r="K64" s="185" t="s">
        <v>2326</v>
      </c>
      <c r="L64" s="185" t="s">
        <v>523</v>
      </c>
      <c r="M64" s="185" t="s">
        <v>491</v>
      </c>
      <c r="N64" s="185" t="s">
        <v>2327</v>
      </c>
      <c r="O64" s="185" t="s">
        <v>2328</v>
      </c>
      <c r="P64" s="185" t="s">
        <v>2329</v>
      </c>
      <c r="Q64" s="185" t="s">
        <v>2330</v>
      </c>
      <c r="R64" s="185" t="s">
        <v>2331</v>
      </c>
      <c r="S64" s="185" t="s">
        <v>2332</v>
      </c>
      <c r="T64" s="185" t="s">
        <v>2333</v>
      </c>
      <c r="U64" s="185" t="s">
        <v>2334</v>
      </c>
      <c r="V64" s="185" t="s">
        <v>2335</v>
      </c>
      <c r="W64" s="185" t="s">
        <v>2336</v>
      </c>
      <c r="X64" s="185" t="s">
        <v>2337</v>
      </c>
      <c r="Y64" s="185" t="s">
        <v>2338</v>
      </c>
      <c r="Z64" s="185" t="s">
        <v>2339</v>
      </c>
      <c r="AA64" s="185" t="s">
        <v>2340</v>
      </c>
      <c r="AB64" s="185" t="s">
        <v>2341</v>
      </c>
      <c r="AC64" s="185" t="s">
        <v>2342</v>
      </c>
      <c r="AD64" s="185" t="s">
        <v>2343</v>
      </c>
      <c r="AE64" s="185" t="s">
        <v>2344</v>
      </c>
      <c r="AF64" s="185" t="s">
        <v>2345</v>
      </c>
      <c r="AG64" s="185" t="s">
        <v>503</v>
      </c>
      <c r="AH64" s="185" t="s">
        <v>503</v>
      </c>
      <c r="AI64" s="185" t="s">
        <v>503</v>
      </c>
      <c r="AJ64" s="185" t="s">
        <v>503</v>
      </c>
      <c r="AK64" s="185"/>
      <c r="AL64" s="185" t="s">
        <v>302</v>
      </c>
      <c r="AM64" s="185" t="s">
        <v>504</v>
      </c>
      <c r="AN64" s="186" t="s">
        <v>707</v>
      </c>
      <c r="AP64" s="37" t="str">
        <f>LEFT(K64,5)</f>
        <v>R03K2</v>
      </c>
      <c r="AQ64">
        <f>VLOOKUP(AP64,[2]Planilha1!$E:$F,2,0)</f>
        <v>3</v>
      </c>
    </row>
    <row r="65" spans="1:43" x14ac:dyDescent="0.2">
      <c r="A65" s="187" t="s">
        <v>2346</v>
      </c>
      <c r="B65" s="188" t="s">
        <v>2319</v>
      </c>
      <c r="C65" s="188" t="s">
        <v>2320</v>
      </c>
      <c r="D65" s="188" t="s">
        <v>2349</v>
      </c>
      <c r="E65" s="188" t="s">
        <v>2350</v>
      </c>
      <c r="F65" s="188" t="s">
        <v>2351</v>
      </c>
      <c r="G65" s="188" t="s">
        <v>488</v>
      </c>
      <c r="H65" s="188" t="s">
        <v>488</v>
      </c>
      <c r="I65" s="188" t="s">
        <v>2347</v>
      </c>
      <c r="J65" s="188" t="s">
        <v>2352</v>
      </c>
      <c r="K65" s="188" t="s">
        <v>2348</v>
      </c>
      <c r="L65" s="188" t="s">
        <v>523</v>
      </c>
      <c r="M65" s="188" t="s">
        <v>491</v>
      </c>
      <c r="N65" s="188" t="s">
        <v>2353</v>
      </c>
      <c r="O65" s="188" t="s">
        <v>2354</v>
      </c>
      <c r="P65" s="188" t="s">
        <v>2355</v>
      </c>
      <c r="Q65" s="188" t="s">
        <v>2356</v>
      </c>
      <c r="R65" s="188" t="s">
        <v>2357</v>
      </c>
      <c r="S65" s="188" t="s">
        <v>2358</v>
      </c>
      <c r="T65" s="188" t="s">
        <v>2359</v>
      </c>
      <c r="U65" s="188" t="s">
        <v>2360</v>
      </c>
      <c r="V65" s="188" t="s">
        <v>2361</v>
      </c>
      <c r="W65" s="188" t="s">
        <v>2362</v>
      </c>
      <c r="X65" s="188" t="s">
        <v>2363</v>
      </c>
      <c r="Y65" s="188" t="s">
        <v>2364</v>
      </c>
      <c r="Z65" s="188" t="s">
        <v>2365</v>
      </c>
      <c r="AA65" s="188" t="s">
        <v>2366</v>
      </c>
      <c r="AB65" s="188" t="s">
        <v>2367</v>
      </c>
      <c r="AC65" s="188" t="s">
        <v>2368</v>
      </c>
      <c r="AD65" s="188" t="s">
        <v>2369</v>
      </c>
      <c r="AE65" s="188" t="s">
        <v>2370</v>
      </c>
      <c r="AF65" s="188" t="s">
        <v>2371</v>
      </c>
      <c r="AG65" s="188" t="s">
        <v>503</v>
      </c>
      <c r="AH65" s="188" t="s">
        <v>503</v>
      </c>
      <c r="AI65" s="188" t="s">
        <v>503</v>
      </c>
      <c r="AJ65" s="188" t="s">
        <v>503</v>
      </c>
      <c r="AK65" s="188"/>
      <c r="AL65" s="188" t="s">
        <v>302</v>
      </c>
      <c r="AM65" s="188" t="s">
        <v>504</v>
      </c>
      <c r="AN65" s="189" t="s">
        <v>707</v>
      </c>
      <c r="AP65" s="37" t="str">
        <f t="shared" ref="AP65:AP67" si="0">LEFT(K65,5)</f>
        <v>R03L2</v>
      </c>
      <c r="AQ65">
        <f>VLOOKUP(AP65,[2]Planilha1!$E:$F,2,0)</f>
        <v>3</v>
      </c>
    </row>
    <row r="66" spans="1:43" x14ac:dyDescent="0.2">
      <c r="A66" s="187" t="s">
        <v>2372</v>
      </c>
      <c r="B66" s="188" t="s">
        <v>2319</v>
      </c>
      <c r="C66" s="188" t="s">
        <v>2320</v>
      </c>
      <c r="D66" s="188" t="s">
        <v>2375</v>
      </c>
      <c r="E66" s="188" t="s">
        <v>2376</v>
      </c>
      <c r="F66" s="188" t="s">
        <v>2377</v>
      </c>
      <c r="G66" s="188" t="s">
        <v>488</v>
      </c>
      <c r="H66" s="188" t="s">
        <v>488</v>
      </c>
      <c r="I66" s="188" t="s">
        <v>2373</v>
      </c>
      <c r="J66" s="188" t="s">
        <v>2378</v>
      </c>
      <c r="K66" s="188" t="s">
        <v>2374</v>
      </c>
      <c r="L66" s="188" t="s">
        <v>523</v>
      </c>
      <c r="M66" s="188" t="s">
        <v>491</v>
      </c>
      <c r="N66" s="188" t="s">
        <v>2379</v>
      </c>
      <c r="O66" s="188" t="s">
        <v>2379</v>
      </c>
      <c r="P66" s="188" t="s">
        <v>724</v>
      </c>
      <c r="Q66" s="188" t="s">
        <v>2380</v>
      </c>
      <c r="R66" s="188" t="s">
        <v>2380</v>
      </c>
      <c r="S66" s="188" t="s">
        <v>2381</v>
      </c>
      <c r="T66" s="188" t="s">
        <v>2381</v>
      </c>
      <c r="U66" s="188" t="s">
        <v>2382</v>
      </c>
      <c r="V66" s="188" t="s">
        <v>2382</v>
      </c>
      <c r="W66" s="188" t="s">
        <v>2383</v>
      </c>
      <c r="X66" s="188" t="s">
        <v>2384</v>
      </c>
      <c r="Y66" s="188" t="s">
        <v>2385</v>
      </c>
      <c r="Z66" s="188" t="s">
        <v>2386</v>
      </c>
      <c r="AA66" s="188" t="s">
        <v>2386</v>
      </c>
      <c r="AB66" s="188" t="s">
        <v>2387</v>
      </c>
      <c r="AC66" s="188" t="s">
        <v>2387</v>
      </c>
      <c r="AD66" s="188" t="s">
        <v>2388</v>
      </c>
      <c r="AE66" s="188" t="s">
        <v>2388</v>
      </c>
      <c r="AF66" s="188" t="s">
        <v>2389</v>
      </c>
      <c r="AG66" s="188" t="s">
        <v>503</v>
      </c>
      <c r="AH66" s="188" t="s">
        <v>503</v>
      </c>
      <c r="AI66" s="188" t="s">
        <v>503</v>
      </c>
      <c r="AJ66" s="188" t="s">
        <v>503</v>
      </c>
      <c r="AK66" s="188"/>
      <c r="AL66" s="188" t="s">
        <v>301</v>
      </c>
      <c r="AM66" s="188" t="s">
        <v>504</v>
      </c>
      <c r="AN66" s="189" t="s">
        <v>707</v>
      </c>
      <c r="AP66" s="37" t="str">
        <f t="shared" si="0"/>
        <v>R03A3</v>
      </c>
      <c r="AQ66">
        <f>VLOOKUP(AP66,[2]Planilha1!$E:$F,2,0)</f>
        <v>3</v>
      </c>
    </row>
    <row r="67" spans="1:43" x14ac:dyDescent="0.2">
      <c r="A67" s="187" t="s">
        <v>2372</v>
      </c>
      <c r="B67" s="188" t="s">
        <v>2319</v>
      </c>
      <c r="C67" s="188" t="s">
        <v>2320</v>
      </c>
      <c r="D67" s="188" t="s">
        <v>2390</v>
      </c>
      <c r="E67" s="188" t="s">
        <v>2391</v>
      </c>
      <c r="F67" s="188" t="s">
        <v>2392</v>
      </c>
      <c r="G67" s="188" t="s">
        <v>488</v>
      </c>
      <c r="H67" s="188" t="s">
        <v>488</v>
      </c>
      <c r="I67" s="188" t="s">
        <v>2373</v>
      </c>
      <c r="J67" s="188" t="s">
        <v>2393</v>
      </c>
      <c r="K67" s="188" t="s">
        <v>2374</v>
      </c>
      <c r="L67" s="188" t="s">
        <v>523</v>
      </c>
      <c r="M67" s="188" t="s">
        <v>491</v>
      </c>
      <c r="N67" s="188" t="s">
        <v>2379</v>
      </c>
      <c r="O67" s="188" t="s">
        <v>2379</v>
      </c>
      <c r="P67" s="188" t="s">
        <v>724</v>
      </c>
      <c r="Q67" s="188" t="s">
        <v>2380</v>
      </c>
      <c r="R67" s="188" t="s">
        <v>2380</v>
      </c>
      <c r="S67" s="188" t="s">
        <v>2381</v>
      </c>
      <c r="T67" s="188" t="s">
        <v>2381</v>
      </c>
      <c r="U67" s="188" t="s">
        <v>2382</v>
      </c>
      <c r="V67" s="188" t="s">
        <v>2382</v>
      </c>
      <c r="W67" s="188" t="s">
        <v>2383</v>
      </c>
      <c r="X67" s="188" t="s">
        <v>2384</v>
      </c>
      <c r="Y67" s="188" t="s">
        <v>2385</v>
      </c>
      <c r="Z67" s="188" t="s">
        <v>2386</v>
      </c>
      <c r="AA67" s="188" t="s">
        <v>2386</v>
      </c>
      <c r="AB67" s="188" t="s">
        <v>2387</v>
      </c>
      <c r="AC67" s="188" t="s">
        <v>2387</v>
      </c>
      <c r="AD67" s="188" t="s">
        <v>2388</v>
      </c>
      <c r="AE67" s="188" t="s">
        <v>2388</v>
      </c>
      <c r="AF67" s="188" t="s">
        <v>2389</v>
      </c>
      <c r="AG67" s="188" t="s">
        <v>503</v>
      </c>
      <c r="AH67" s="188" t="s">
        <v>503</v>
      </c>
      <c r="AI67" s="188" t="s">
        <v>503</v>
      </c>
      <c r="AJ67" s="188" t="s">
        <v>503</v>
      </c>
      <c r="AK67" s="188"/>
      <c r="AL67" s="188" t="s">
        <v>301</v>
      </c>
      <c r="AM67" s="188" t="s">
        <v>504</v>
      </c>
      <c r="AN67" s="189" t="s">
        <v>707</v>
      </c>
      <c r="AP67" s="37" t="str">
        <f t="shared" si="0"/>
        <v>R03A3</v>
      </c>
      <c r="AQ67">
        <f>VLOOKUP(AP67,[2]Planilha1!$E:$F,2,0)</f>
        <v>3</v>
      </c>
    </row>
    <row r="70" spans="1:43" ht="114.75" x14ac:dyDescent="0.2">
      <c r="A70" s="179" t="s">
        <v>457</v>
      </c>
      <c r="B70" s="179" t="s">
        <v>458</v>
      </c>
      <c r="C70" s="179" t="s">
        <v>459</v>
      </c>
      <c r="D70" s="179" t="s">
        <v>460</v>
      </c>
      <c r="E70" s="179" t="s">
        <v>461</v>
      </c>
      <c r="F70" s="179" t="s">
        <v>462</v>
      </c>
      <c r="G70" s="179" t="s">
        <v>463</v>
      </c>
      <c r="H70" s="179" t="s">
        <v>464</v>
      </c>
      <c r="I70" s="179" t="s">
        <v>359</v>
      </c>
      <c r="J70" s="179" t="s">
        <v>2</v>
      </c>
      <c r="K70" s="180" t="s">
        <v>465</v>
      </c>
      <c r="L70" s="180" t="s">
        <v>466</v>
      </c>
      <c r="M70" s="180" t="s">
        <v>467</v>
      </c>
      <c r="N70" s="180" t="s">
        <v>468</v>
      </c>
      <c r="O70" s="179" t="s">
        <v>92</v>
      </c>
      <c r="P70" s="179" t="s">
        <v>36</v>
      </c>
      <c r="Q70" s="179" t="s">
        <v>35</v>
      </c>
      <c r="R70" s="179" t="s">
        <v>469</v>
      </c>
      <c r="S70" s="179" t="s">
        <v>193</v>
      </c>
      <c r="T70" s="179" t="s">
        <v>470</v>
      </c>
      <c r="U70" s="179" t="s">
        <v>34</v>
      </c>
      <c r="V70" s="179" t="s">
        <v>471</v>
      </c>
      <c r="W70" s="179" t="s">
        <v>195</v>
      </c>
      <c r="X70" s="179" t="s">
        <v>93</v>
      </c>
      <c r="Y70" s="179" t="s">
        <v>5</v>
      </c>
      <c r="Z70" s="179" t="s">
        <v>6</v>
      </c>
      <c r="AA70" s="179" t="s">
        <v>472</v>
      </c>
      <c r="AB70" s="179" t="s">
        <v>194</v>
      </c>
      <c r="AC70" s="179" t="s">
        <v>473</v>
      </c>
      <c r="AD70" s="179" t="s">
        <v>7</v>
      </c>
      <c r="AE70" s="179" t="s">
        <v>474</v>
      </c>
      <c r="AF70" s="181" t="s">
        <v>196</v>
      </c>
      <c r="AG70" s="180" t="s">
        <v>475</v>
      </c>
      <c r="AH70" s="179" t="s">
        <v>476</v>
      </c>
      <c r="AI70" s="180" t="s">
        <v>477</v>
      </c>
      <c r="AJ70" s="180" t="s">
        <v>478</v>
      </c>
      <c r="AK70" s="180" t="s">
        <v>479</v>
      </c>
      <c r="AL70" s="182" t="s">
        <v>480</v>
      </c>
      <c r="AM70" s="182" t="s">
        <v>481</v>
      </c>
      <c r="AN70" s="183" t="s">
        <v>482</v>
      </c>
    </row>
    <row r="71" spans="1:43" x14ac:dyDescent="0.2">
      <c r="A71" s="184" t="s">
        <v>1057</v>
      </c>
      <c r="B71" s="185" t="s">
        <v>2394</v>
      </c>
      <c r="C71" s="197" t="s">
        <v>2395</v>
      </c>
      <c r="D71" s="185" t="s">
        <v>2396</v>
      </c>
      <c r="E71" s="185" t="s">
        <v>2397</v>
      </c>
      <c r="F71" s="185" t="s">
        <v>2398</v>
      </c>
      <c r="G71" s="185" t="s">
        <v>488</v>
      </c>
      <c r="H71" s="185" t="s">
        <v>488</v>
      </c>
      <c r="I71" s="185" t="s">
        <v>268</v>
      </c>
      <c r="J71" s="185" t="s">
        <v>2399</v>
      </c>
      <c r="K71" s="185" t="s">
        <v>1060</v>
      </c>
      <c r="L71" s="185" t="s">
        <v>490</v>
      </c>
      <c r="M71" s="185" t="s">
        <v>491</v>
      </c>
      <c r="N71" s="185" t="s">
        <v>2400</v>
      </c>
      <c r="O71" s="185" t="s">
        <v>2400</v>
      </c>
      <c r="P71" s="185" t="s">
        <v>2401</v>
      </c>
      <c r="Q71" s="185" t="s">
        <v>2402</v>
      </c>
      <c r="R71" s="185" t="s">
        <v>2402</v>
      </c>
      <c r="S71" s="185" t="s">
        <v>2403</v>
      </c>
      <c r="T71" s="185" t="s">
        <v>2403</v>
      </c>
      <c r="U71" s="185" t="s">
        <v>319</v>
      </c>
      <c r="V71" s="185" t="s">
        <v>319</v>
      </c>
      <c r="W71" s="185" t="s">
        <v>2404</v>
      </c>
      <c r="X71" s="185" t="s">
        <v>2405</v>
      </c>
      <c r="Y71" s="185" t="s">
        <v>2406</v>
      </c>
      <c r="Z71" s="185" t="s">
        <v>2407</v>
      </c>
      <c r="AA71" s="185" t="s">
        <v>2407</v>
      </c>
      <c r="AB71" s="185" t="s">
        <v>2408</v>
      </c>
      <c r="AC71" s="185" t="s">
        <v>2408</v>
      </c>
      <c r="AD71" s="185" t="s">
        <v>1066</v>
      </c>
      <c r="AE71" s="185" t="s">
        <v>1066</v>
      </c>
      <c r="AF71" s="185" t="s">
        <v>2409</v>
      </c>
      <c r="AG71" s="185" t="s">
        <v>503</v>
      </c>
      <c r="AH71" s="185" t="s">
        <v>503</v>
      </c>
      <c r="AI71" s="185" t="s">
        <v>503</v>
      </c>
      <c r="AJ71" s="185" t="s">
        <v>503</v>
      </c>
      <c r="AK71" s="185"/>
      <c r="AL71" s="185" t="s">
        <v>301</v>
      </c>
      <c r="AM71" s="185" t="s">
        <v>503</v>
      </c>
      <c r="AN71" s="186" t="s">
        <v>707</v>
      </c>
    </row>
    <row r="72" spans="1:43" s="196" customFormat="1" x14ac:dyDescent="0.2">
      <c r="A72" s="193" t="s">
        <v>1057</v>
      </c>
      <c r="B72" s="194" t="s">
        <v>484</v>
      </c>
      <c r="C72" s="194" t="s">
        <v>485</v>
      </c>
      <c r="D72" s="194" t="s">
        <v>311</v>
      </c>
      <c r="E72" s="194" t="s">
        <v>1058</v>
      </c>
      <c r="F72" s="194" t="s">
        <v>1059</v>
      </c>
      <c r="G72" s="194" t="s">
        <v>488</v>
      </c>
      <c r="H72" s="194" t="s">
        <v>488</v>
      </c>
      <c r="I72" s="194" t="s">
        <v>268</v>
      </c>
      <c r="J72" s="194" t="s">
        <v>312</v>
      </c>
      <c r="K72" s="194" t="s">
        <v>1060</v>
      </c>
      <c r="L72" s="194" t="s">
        <v>490</v>
      </c>
      <c r="M72" s="194" t="s">
        <v>491</v>
      </c>
      <c r="N72" s="194" t="s">
        <v>319</v>
      </c>
      <c r="O72" s="194" t="s">
        <v>319</v>
      </c>
      <c r="P72" s="194" t="s">
        <v>1061</v>
      </c>
      <c r="Q72" s="194" t="s">
        <v>1062</v>
      </c>
      <c r="R72" s="194" t="s">
        <v>1062</v>
      </c>
      <c r="S72" s="194" t="s">
        <v>1063</v>
      </c>
      <c r="T72" s="194" t="s">
        <v>1063</v>
      </c>
      <c r="U72" s="194" t="s">
        <v>1064</v>
      </c>
      <c r="V72" s="194" t="s">
        <v>1064</v>
      </c>
      <c r="W72" s="194" t="s">
        <v>1065</v>
      </c>
      <c r="X72" s="194" t="s">
        <v>1066</v>
      </c>
      <c r="Y72" s="194" t="s">
        <v>1067</v>
      </c>
      <c r="Z72" s="194" t="s">
        <v>1068</v>
      </c>
      <c r="AA72" s="194" t="s">
        <v>1068</v>
      </c>
      <c r="AB72" s="194" t="s">
        <v>1069</v>
      </c>
      <c r="AC72" s="194" t="s">
        <v>1069</v>
      </c>
      <c r="AD72" s="194" t="s">
        <v>1070</v>
      </c>
      <c r="AE72" s="194" t="s">
        <v>1070</v>
      </c>
      <c r="AF72" s="194" t="s">
        <v>1071</v>
      </c>
      <c r="AG72" s="194" t="s">
        <v>503</v>
      </c>
      <c r="AH72" s="194" t="s">
        <v>503</v>
      </c>
      <c r="AI72" s="194" t="s">
        <v>503</v>
      </c>
      <c r="AJ72" s="194" t="s">
        <v>503</v>
      </c>
      <c r="AK72" s="194"/>
      <c r="AL72" s="194" t="s">
        <v>301</v>
      </c>
      <c r="AM72" s="194" t="s">
        <v>503</v>
      </c>
      <c r="AN72" s="195" t="s">
        <v>505</v>
      </c>
    </row>
    <row r="76" spans="1:43" ht="114.75" x14ac:dyDescent="0.2">
      <c r="A76" s="179" t="s">
        <v>457</v>
      </c>
      <c r="B76" s="179" t="s">
        <v>458</v>
      </c>
      <c r="C76" s="179" t="s">
        <v>459</v>
      </c>
      <c r="D76" s="179" t="s">
        <v>460</v>
      </c>
      <c r="E76" s="179" t="s">
        <v>461</v>
      </c>
      <c r="F76" s="179" t="s">
        <v>462</v>
      </c>
      <c r="G76" s="179" t="s">
        <v>463</v>
      </c>
      <c r="H76" s="179" t="s">
        <v>464</v>
      </c>
      <c r="I76" s="179" t="s">
        <v>359</v>
      </c>
      <c r="J76" s="179" t="s">
        <v>2</v>
      </c>
      <c r="K76" s="180" t="s">
        <v>465</v>
      </c>
      <c r="L76" s="180" t="s">
        <v>466</v>
      </c>
      <c r="M76" s="180" t="s">
        <v>467</v>
      </c>
      <c r="N76" s="180" t="s">
        <v>468</v>
      </c>
      <c r="O76" s="179" t="s">
        <v>92</v>
      </c>
      <c r="P76" s="179" t="s">
        <v>36</v>
      </c>
      <c r="Q76" s="179" t="s">
        <v>35</v>
      </c>
      <c r="R76" s="179" t="s">
        <v>469</v>
      </c>
      <c r="S76" s="179" t="s">
        <v>193</v>
      </c>
      <c r="T76" s="179" t="s">
        <v>470</v>
      </c>
      <c r="U76" s="179" t="s">
        <v>34</v>
      </c>
      <c r="V76" s="179" t="s">
        <v>471</v>
      </c>
      <c r="W76" s="179" t="s">
        <v>195</v>
      </c>
      <c r="X76" s="179" t="s">
        <v>93</v>
      </c>
      <c r="Y76" s="179" t="s">
        <v>5</v>
      </c>
      <c r="Z76" s="179" t="s">
        <v>6</v>
      </c>
      <c r="AA76" s="179" t="s">
        <v>472</v>
      </c>
      <c r="AB76" s="179" t="s">
        <v>194</v>
      </c>
      <c r="AC76" s="179" t="s">
        <v>473</v>
      </c>
      <c r="AD76" s="179" t="s">
        <v>7</v>
      </c>
      <c r="AE76" s="179" t="s">
        <v>474</v>
      </c>
      <c r="AF76" s="181" t="s">
        <v>196</v>
      </c>
      <c r="AG76" s="180" t="s">
        <v>475</v>
      </c>
      <c r="AH76" s="179" t="s">
        <v>476</v>
      </c>
      <c r="AI76" s="180" t="s">
        <v>477</v>
      </c>
      <c r="AJ76" s="180" t="s">
        <v>478</v>
      </c>
      <c r="AK76" s="180" t="s">
        <v>479</v>
      </c>
      <c r="AL76" s="182" t="s">
        <v>480</v>
      </c>
      <c r="AM76" s="182" t="s">
        <v>481</v>
      </c>
      <c r="AN76" s="183" t="s">
        <v>482</v>
      </c>
    </row>
    <row r="77" spans="1:43" x14ac:dyDescent="0.2">
      <c r="A77" s="184" t="s">
        <v>2448</v>
      </c>
      <c r="B77" s="185" t="s">
        <v>2449</v>
      </c>
      <c r="C77" s="185" t="s">
        <v>2450</v>
      </c>
      <c r="D77" s="185" t="s">
        <v>2451</v>
      </c>
      <c r="E77" s="185" t="s">
        <v>2452</v>
      </c>
      <c r="F77" s="185" t="s">
        <v>2453</v>
      </c>
      <c r="G77" s="185" t="s">
        <v>488</v>
      </c>
      <c r="H77" s="185" t="s">
        <v>488</v>
      </c>
      <c r="I77" s="185" t="s">
        <v>2454</v>
      </c>
      <c r="J77" s="185" t="s">
        <v>2455</v>
      </c>
      <c r="K77" s="185" t="s">
        <v>1123</v>
      </c>
      <c r="L77" s="185" t="s">
        <v>490</v>
      </c>
      <c r="M77" s="185" t="s">
        <v>491</v>
      </c>
      <c r="N77" s="185" t="s">
        <v>2456</v>
      </c>
      <c r="O77" s="185" t="s">
        <v>2456</v>
      </c>
      <c r="P77" s="185" t="s">
        <v>2457</v>
      </c>
      <c r="Q77" s="185" t="s">
        <v>2458</v>
      </c>
      <c r="R77" s="185" t="s">
        <v>2458</v>
      </c>
      <c r="S77" s="185" t="s">
        <v>2459</v>
      </c>
      <c r="T77" s="185" t="s">
        <v>2459</v>
      </c>
      <c r="U77" s="185" t="s">
        <v>2460</v>
      </c>
      <c r="V77" s="185" t="s">
        <v>2460</v>
      </c>
      <c r="W77" s="185" t="s">
        <v>2461</v>
      </c>
      <c r="X77" s="185" t="s">
        <v>320</v>
      </c>
      <c r="Y77" s="185" t="s">
        <v>320</v>
      </c>
      <c r="Z77" s="185" t="s">
        <v>320</v>
      </c>
      <c r="AA77" s="185" t="s">
        <v>320</v>
      </c>
      <c r="AB77" s="185" t="s">
        <v>320</v>
      </c>
      <c r="AC77" s="185" t="s">
        <v>320</v>
      </c>
      <c r="AD77" s="185" t="s">
        <v>320</v>
      </c>
      <c r="AE77" s="185" t="s">
        <v>320</v>
      </c>
      <c r="AF77" s="185" t="s">
        <v>320</v>
      </c>
      <c r="AG77" s="185" t="s">
        <v>504</v>
      </c>
      <c r="AH77" s="185" t="s">
        <v>503</v>
      </c>
      <c r="AI77" s="185" t="s">
        <v>503</v>
      </c>
      <c r="AJ77" s="185" t="s">
        <v>503</v>
      </c>
      <c r="AK77" s="185"/>
      <c r="AL77" s="185" t="s">
        <v>301</v>
      </c>
      <c r="AM77" s="185" t="s">
        <v>504</v>
      </c>
      <c r="AN77" s="186" t="s">
        <v>2462</v>
      </c>
    </row>
    <row r="78" spans="1:43" x14ac:dyDescent="0.2">
      <c r="A78" s="187" t="s">
        <v>2448</v>
      </c>
      <c r="B78" s="188" t="s">
        <v>2449</v>
      </c>
      <c r="C78" s="188" t="s">
        <v>2450</v>
      </c>
      <c r="D78" s="188" t="s">
        <v>2463</v>
      </c>
      <c r="E78" s="188" t="s">
        <v>2464</v>
      </c>
      <c r="F78" s="188" t="s">
        <v>2465</v>
      </c>
      <c r="G78" s="188" t="s">
        <v>488</v>
      </c>
      <c r="H78" s="188" t="s">
        <v>488</v>
      </c>
      <c r="I78" s="188" t="s">
        <v>2454</v>
      </c>
      <c r="J78" s="188" t="s">
        <v>2466</v>
      </c>
      <c r="K78" s="188" t="s">
        <v>1123</v>
      </c>
      <c r="L78" s="188" t="s">
        <v>490</v>
      </c>
      <c r="M78" s="188" t="s">
        <v>491</v>
      </c>
      <c r="N78" s="188" t="s">
        <v>2467</v>
      </c>
      <c r="O78" s="188" t="s">
        <v>2467</v>
      </c>
      <c r="P78" s="188" t="s">
        <v>2468</v>
      </c>
      <c r="Q78" s="188" t="s">
        <v>2469</v>
      </c>
      <c r="R78" s="188" t="s">
        <v>2469</v>
      </c>
      <c r="S78" s="188" t="s">
        <v>2470</v>
      </c>
      <c r="T78" s="188" t="s">
        <v>2470</v>
      </c>
      <c r="U78" s="188" t="s">
        <v>2471</v>
      </c>
      <c r="V78" s="188" t="s">
        <v>2471</v>
      </c>
      <c r="W78" s="188" t="s">
        <v>2472</v>
      </c>
      <c r="X78" s="188" t="s">
        <v>320</v>
      </c>
      <c r="Y78" s="188" t="s">
        <v>320</v>
      </c>
      <c r="Z78" s="188" t="s">
        <v>320</v>
      </c>
      <c r="AA78" s="188" t="s">
        <v>320</v>
      </c>
      <c r="AB78" s="188" t="s">
        <v>320</v>
      </c>
      <c r="AC78" s="188" t="s">
        <v>320</v>
      </c>
      <c r="AD78" s="188" t="s">
        <v>320</v>
      </c>
      <c r="AE78" s="188" t="s">
        <v>320</v>
      </c>
      <c r="AF78" s="188" t="s">
        <v>320</v>
      </c>
      <c r="AG78" s="188" t="s">
        <v>504</v>
      </c>
      <c r="AH78" s="188" t="s">
        <v>503</v>
      </c>
      <c r="AI78" s="188" t="s">
        <v>503</v>
      </c>
      <c r="AJ78" s="188" t="s">
        <v>503</v>
      </c>
      <c r="AK78" s="188"/>
      <c r="AL78" s="188" t="s">
        <v>301</v>
      </c>
      <c r="AM78" s="188" t="s">
        <v>503</v>
      </c>
      <c r="AN78" s="189" t="s">
        <v>2462</v>
      </c>
    </row>
    <row r="79" spans="1:43" x14ac:dyDescent="0.2">
      <c r="A79" s="184" t="s">
        <v>2448</v>
      </c>
      <c r="B79" s="185" t="s">
        <v>2449</v>
      </c>
      <c r="C79" s="185" t="s">
        <v>2450</v>
      </c>
      <c r="D79" s="185" t="s">
        <v>2473</v>
      </c>
      <c r="E79" s="185" t="s">
        <v>2474</v>
      </c>
      <c r="F79" s="185" t="s">
        <v>2475</v>
      </c>
      <c r="G79" s="185" t="s">
        <v>488</v>
      </c>
      <c r="H79" s="185" t="s">
        <v>488</v>
      </c>
      <c r="I79" s="185" t="s">
        <v>2454</v>
      </c>
      <c r="J79" s="185" t="s">
        <v>2476</v>
      </c>
      <c r="K79" s="185" t="s">
        <v>1123</v>
      </c>
      <c r="L79" s="185" t="s">
        <v>490</v>
      </c>
      <c r="M79" s="185" t="s">
        <v>491</v>
      </c>
      <c r="N79" s="185" t="s">
        <v>2477</v>
      </c>
      <c r="O79" s="185" t="s">
        <v>2477</v>
      </c>
      <c r="P79" s="185" t="s">
        <v>2478</v>
      </c>
      <c r="Q79" s="185" t="s">
        <v>2479</v>
      </c>
      <c r="R79" s="185" t="s">
        <v>2479</v>
      </c>
      <c r="S79" s="185" t="s">
        <v>2480</v>
      </c>
      <c r="T79" s="185" t="s">
        <v>2480</v>
      </c>
      <c r="U79" s="185" t="s">
        <v>2481</v>
      </c>
      <c r="V79" s="185" t="s">
        <v>2481</v>
      </c>
      <c r="W79" s="185" t="s">
        <v>2482</v>
      </c>
      <c r="X79" s="185" t="s">
        <v>320</v>
      </c>
      <c r="Y79" s="185" t="s">
        <v>320</v>
      </c>
      <c r="Z79" s="185" t="s">
        <v>320</v>
      </c>
      <c r="AA79" s="185" t="s">
        <v>320</v>
      </c>
      <c r="AB79" s="185" t="s">
        <v>320</v>
      </c>
      <c r="AC79" s="185" t="s">
        <v>320</v>
      </c>
      <c r="AD79" s="185" t="s">
        <v>320</v>
      </c>
      <c r="AE79" s="185" t="s">
        <v>320</v>
      </c>
      <c r="AF79" s="185" t="s">
        <v>320</v>
      </c>
      <c r="AG79" s="185" t="s">
        <v>504</v>
      </c>
      <c r="AH79" s="185" t="s">
        <v>503</v>
      </c>
      <c r="AI79" s="185" t="s">
        <v>503</v>
      </c>
      <c r="AJ79" s="185" t="s">
        <v>503</v>
      </c>
      <c r="AK79" s="185"/>
      <c r="AL79" s="185" t="s">
        <v>301</v>
      </c>
      <c r="AM79" s="185" t="s">
        <v>503</v>
      </c>
      <c r="AN79" s="186" t="s">
        <v>2462</v>
      </c>
    </row>
    <row r="80" spans="1:43" x14ac:dyDescent="0.2">
      <c r="A80" s="187" t="s">
        <v>2448</v>
      </c>
      <c r="B80" s="188" t="s">
        <v>2449</v>
      </c>
      <c r="C80" s="188" t="s">
        <v>2450</v>
      </c>
      <c r="D80" s="188" t="s">
        <v>2483</v>
      </c>
      <c r="E80" s="188" t="s">
        <v>2484</v>
      </c>
      <c r="F80" s="188" t="s">
        <v>2485</v>
      </c>
      <c r="G80" s="188" t="s">
        <v>488</v>
      </c>
      <c r="H80" s="188" t="s">
        <v>488</v>
      </c>
      <c r="I80" s="188" t="s">
        <v>2454</v>
      </c>
      <c r="J80" s="188" t="s">
        <v>2486</v>
      </c>
      <c r="K80" s="188" t="s">
        <v>1123</v>
      </c>
      <c r="L80" s="188" t="s">
        <v>490</v>
      </c>
      <c r="M80" s="188" t="s">
        <v>491</v>
      </c>
      <c r="N80" s="188" t="s">
        <v>2487</v>
      </c>
      <c r="O80" s="188" t="s">
        <v>2487</v>
      </c>
      <c r="P80" s="188" t="s">
        <v>2488</v>
      </c>
      <c r="Q80" s="188" t="s">
        <v>2489</v>
      </c>
      <c r="R80" s="188" t="s">
        <v>2489</v>
      </c>
      <c r="S80" s="188" t="s">
        <v>2490</v>
      </c>
      <c r="T80" s="188" t="s">
        <v>2490</v>
      </c>
      <c r="U80" s="188" t="s">
        <v>2491</v>
      </c>
      <c r="V80" s="188" t="s">
        <v>2491</v>
      </c>
      <c r="W80" s="188" t="s">
        <v>2492</v>
      </c>
      <c r="X80" s="188" t="s">
        <v>320</v>
      </c>
      <c r="Y80" s="188" t="s">
        <v>320</v>
      </c>
      <c r="Z80" s="188" t="s">
        <v>320</v>
      </c>
      <c r="AA80" s="188" t="s">
        <v>320</v>
      </c>
      <c r="AB80" s="188" t="s">
        <v>320</v>
      </c>
      <c r="AC80" s="188" t="s">
        <v>320</v>
      </c>
      <c r="AD80" s="188" t="s">
        <v>320</v>
      </c>
      <c r="AE80" s="188" t="s">
        <v>320</v>
      </c>
      <c r="AF80" s="188" t="s">
        <v>320</v>
      </c>
      <c r="AG80" s="188" t="s">
        <v>504</v>
      </c>
      <c r="AH80" s="188" t="s">
        <v>503</v>
      </c>
      <c r="AI80" s="188" t="s">
        <v>503</v>
      </c>
      <c r="AJ80" s="188" t="s">
        <v>503</v>
      </c>
      <c r="AK80" s="188"/>
      <c r="AL80" s="188" t="s">
        <v>301</v>
      </c>
      <c r="AM80" s="188" t="s">
        <v>504</v>
      </c>
      <c r="AN80" s="189" t="s">
        <v>2462</v>
      </c>
    </row>
    <row r="81" spans="1:40" x14ac:dyDescent="0.2">
      <c r="A81" s="184" t="s">
        <v>2448</v>
      </c>
      <c r="B81" s="185" t="s">
        <v>2449</v>
      </c>
      <c r="C81" s="185" t="s">
        <v>2450</v>
      </c>
      <c r="D81" s="185" t="s">
        <v>2493</v>
      </c>
      <c r="E81" s="185" t="s">
        <v>2494</v>
      </c>
      <c r="F81" s="185" t="s">
        <v>2495</v>
      </c>
      <c r="G81" s="185" t="s">
        <v>488</v>
      </c>
      <c r="H81" s="185" t="s">
        <v>488</v>
      </c>
      <c r="I81" s="185" t="s">
        <v>2454</v>
      </c>
      <c r="J81" s="185" t="s">
        <v>2496</v>
      </c>
      <c r="K81" s="185" t="s">
        <v>1123</v>
      </c>
      <c r="L81" s="185" t="s">
        <v>490</v>
      </c>
      <c r="M81" s="185" t="s">
        <v>491</v>
      </c>
      <c r="N81" s="185" t="s">
        <v>2497</v>
      </c>
      <c r="O81" s="185" t="s">
        <v>2497</v>
      </c>
      <c r="P81" s="185" t="s">
        <v>2498</v>
      </c>
      <c r="Q81" s="185" t="s">
        <v>2499</v>
      </c>
      <c r="R81" s="185" t="s">
        <v>2499</v>
      </c>
      <c r="S81" s="185" t="s">
        <v>2500</v>
      </c>
      <c r="T81" s="185" t="s">
        <v>2500</v>
      </c>
      <c r="U81" s="185" t="s">
        <v>2501</v>
      </c>
      <c r="V81" s="185" t="s">
        <v>2501</v>
      </c>
      <c r="W81" s="185" t="s">
        <v>2502</v>
      </c>
      <c r="X81" s="185" t="s">
        <v>320</v>
      </c>
      <c r="Y81" s="185" t="s">
        <v>320</v>
      </c>
      <c r="Z81" s="185" t="s">
        <v>320</v>
      </c>
      <c r="AA81" s="185" t="s">
        <v>320</v>
      </c>
      <c r="AB81" s="185" t="s">
        <v>320</v>
      </c>
      <c r="AC81" s="185" t="s">
        <v>320</v>
      </c>
      <c r="AD81" s="185" t="s">
        <v>320</v>
      </c>
      <c r="AE81" s="185" t="s">
        <v>320</v>
      </c>
      <c r="AF81" s="185" t="s">
        <v>320</v>
      </c>
      <c r="AG81" s="185" t="s">
        <v>504</v>
      </c>
      <c r="AH81" s="185" t="s">
        <v>503</v>
      </c>
      <c r="AI81" s="185" t="s">
        <v>503</v>
      </c>
      <c r="AJ81" s="185" t="s">
        <v>503</v>
      </c>
      <c r="AK81" s="185"/>
      <c r="AL81" s="185" t="s">
        <v>301</v>
      </c>
      <c r="AM81" s="185" t="s">
        <v>503</v>
      </c>
      <c r="AN81" s="186" t="s">
        <v>2462</v>
      </c>
    </row>
    <row r="82" spans="1:40" x14ac:dyDescent="0.2">
      <c r="A82" s="187" t="s">
        <v>2448</v>
      </c>
      <c r="B82" s="188" t="s">
        <v>2449</v>
      </c>
      <c r="C82" s="188" t="s">
        <v>2450</v>
      </c>
      <c r="D82" s="188" t="s">
        <v>2503</v>
      </c>
      <c r="E82" s="188" t="s">
        <v>2504</v>
      </c>
      <c r="F82" s="188" t="s">
        <v>2505</v>
      </c>
      <c r="G82" s="188" t="s">
        <v>488</v>
      </c>
      <c r="H82" s="188" t="s">
        <v>488</v>
      </c>
      <c r="I82" s="188" t="s">
        <v>2454</v>
      </c>
      <c r="J82" s="188" t="s">
        <v>2506</v>
      </c>
      <c r="K82" s="188" t="s">
        <v>1123</v>
      </c>
      <c r="L82" s="188" t="s">
        <v>490</v>
      </c>
      <c r="M82" s="188" t="s">
        <v>491</v>
      </c>
      <c r="N82" s="188" t="s">
        <v>2507</v>
      </c>
      <c r="O82" s="188" t="s">
        <v>2507</v>
      </c>
      <c r="P82" s="188" t="s">
        <v>2508</v>
      </c>
      <c r="Q82" s="188" t="s">
        <v>2509</v>
      </c>
      <c r="R82" s="188" t="s">
        <v>2509</v>
      </c>
      <c r="S82" s="188" t="s">
        <v>2510</v>
      </c>
      <c r="T82" s="188" t="s">
        <v>2510</v>
      </c>
      <c r="U82" s="188" t="s">
        <v>2511</v>
      </c>
      <c r="V82" s="188" t="s">
        <v>2511</v>
      </c>
      <c r="W82" s="188" t="s">
        <v>2512</v>
      </c>
      <c r="X82" s="188" t="s">
        <v>320</v>
      </c>
      <c r="Y82" s="188" t="s">
        <v>320</v>
      </c>
      <c r="Z82" s="188" t="s">
        <v>320</v>
      </c>
      <c r="AA82" s="188" t="s">
        <v>320</v>
      </c>
      <c r="AB82" s="188" t="s">
        <v>320</v>
      </c>
      <c r="AC82" s="188" t="s">
        <v>320</v>
      </c>
      <c r="AD82" s="188" t="s">
        <v>320</v>
      </c>
      <c r="AE82" s="188" t="s">
        <v>320</v>
      </c>
      <c r="AF82" s="188" t="s">
        <v>320</v>
      </c>
      <c r="AG82" s="188" t="s">
        <v>504</v>
      </c>
      <c r="AH82" s="188" t="s">
        <v>503</v>
      </c>
      <c r="AI82" s="188" t="s">
        <v>503</v>
      </c>
      <c r="AJ82" s="188" t="s">
        <v>503</v>
      </c>
      <c r="AK82" s="188"/>
      <c r="AL82" s="188" t="s">
        <v>301</v>
      </c>
      <c r="AM82" s="188" t="s">
        <v>503</v>
      </c>
      <c r="AN82" s="189" t="s">
        <v>2462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60"/>
  <sheetViews>
    <sheetView workbookViewId="0">
      <pane xSplit="8" ySplit="2" topLeftCell="I48" activePane="bottomRight" state="frozen"/>
      <selection pane="topRight" activeCell="I1" sqref="I1"/>
      <selection pane="bottomLeft" activeCell="A3" sqref="A3"/>
      <selection pane="bottomRight" activeCell="E65" sqref="E65"/>
    </sheetView>
  </sheetViews>
  <sheetFormatPr defaultRowHeight="15" x14ac:dyDescent="0.25"/>
  <cols>
    <col min="1" max="1" width="9.140625" style="80" customWidth="1"/>
    <col min="2" max="2" width="14.28515625" style="217" customWidth="1"/>
    <col min="3" max="3" width="19.85546875" style="217" customWidth="1"/>
    <col min="4" max="4" width="34.5703125" style="80" bestFit="1" customWidth="1"/>
    <col min="5" max="5" width="54.140625" style="80" customWidth="1"/>
    <col min="6" max="7" width="9.140625" style="80"/>
    <col min="8" max="8" width="31.28515625" style="80" hidden="1" customWidth="1"/>
    <col min="9" max="12" width="9.140625" style="80"/>
    <col min="13" max="13" width="9.140625" style="222"/>
    <col min="14" max="15" width="9.140625" style="80"/>
    <col min="16" max="16" width="9.140625" style="222"/>
    <col min="17" max="21" width="9.140625" style="80"/>
    <col min="22" max="22" width="9.140625" style="222"/>
    <col min="23" max="27" width="9.140625" style="80"/>
    <col min="28" max="28" width="9.140625" style="222"/>
    <col min="29" max="33" width="9.140625" style="80"/>
    <col min="34" max="34" width="9.140625" style="222"/>
    <col min="35" max="16384" width="9.140625" style="80"/>
  </cols>
  <sheetData>
    <row r="1" spans="1:36" ht="15.75" thickBot="1" x14ac:dyDescent="0.3">
      <c r="A1" s="258" t="s">
        <v>313</v>
      </c>
      <c r="B1" s="258"/>
      <c r="C1" s="258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</row>
    <row r="2" spans="1:36" ht="15" customHeight="1" thickBot="1" x14ac:dyDescent="0.3">
      <c r="A2" s="74" t="s">
        <v>102</v>
      </c>
      <c r="B2" s="74" t="s">
        <v>2436</v>
      </c>
      <c r="C2" s="74" t="s">
        <v>2435</v>
      </c>
      <c r="D2" s="74" t="s">
        <v>234</v>
      </c>
      <c r="E2" s="74" t="s">
        <v>235</v>
      </c>
      <c r="F2" s="74" t="s">
        <v>314</v>
      </c>
      <c r="G2" s="74" t="s">
        <v>315</v>
      </c>
      <c r="H2" s="74" t="s">
        <v>316</v>
      </c>
      <c r="I2" s="74" t="s">
        <v>317</v>
      </c>
      <c r="J2" s="74" t="s">
        <v>92</v>
      </c>
      <c r="K2" s="74" t="s">
        <v>93</v>
      </c>
      <c r="L2" s="74" t="s">
        <v>1364</v>
      </c>
      <c r="M2" s="220" t="s">
        <v>36</v>
      </c>
      <c r="N2" s="74" t="s">
        <v>5</v>
      </c>
      <c r="O2" s="74" t="s">
        <v>1365</v>
      </c>
      <c r="P2" s="220" t="s">
        <v>35</v>
      </c>
      <c r="Q2" s="74" t="s">
        <v>6</v>
      </c>
      <c r="R2" s="74" t="s">
        <v>1366</v>
      </c>
      <c r="S2" s="74" t="s">
        <v>469</v>
      </c>
      <c r="T2" s="74" t="s">
        <v>472</v>
      </c>
      <c r="U2" s="74" t="s">
        <v>1367</v>
      </c>
      <c r="V2" s="220" t="s">
        <v>193</v>
      </c>
      <c r="W2" s="74" t="s">
        <v>194</v>
      </c>
      <c r="X2" s="74" t="s">
        <v>1368</v>
      </c>
      <c r="Y2" s="74" t="s">
        <v>470</v>
      </c>
      <c r="Z2" s="74" t="s">
        <v>473</v>
      </c>
      <c r="AA2" s="74" t="s">
        <v>1369</v>
      </c>
      <c r="AB2" s="220" t="s">
        <v>34</v>
      </c>
      <c r="AC2" s="74" t="s">
        <v>7</v>
      </c>
      <c r="AD2" s="74" t="s">
        <v>1370</v>
      </c>
      <c r="AE2" s="74" t="s">
        <v>471</v>
      </c>
      <c r="AF2" s="74" t="s">
        <v>474</v>
      </c>
      <c r="AG2" s="74" t="s">
        <v>1371</v>
      </c>
      <c r="AH2" s="220" t="s">
        <v>195</v>
      </c>
      <c r="AI2" s="74" t="s">
        <v>196</v>
      </c>
      <c r="AJ2" s="74" t="s">
        <v>1372</v>
      </c>
    </row>
    <row r="3" spans="1:36" ht="15.75" thickBot="1" x14ac:dyDescent="0.3">
      <c r="A3" s="75">
        <v>521900301117411</v>
      </c>
      <c r="B3" s="75">
        <v>7897473200425</v>
      </c>
      <c r="C3" s="75" t="s">
        <v>2437</v>
      </c>
      <c r="D3" s="75" t="s">
        <v>978</v>
      </c>
      <c r="E3" s="75" t="s">
        <v>1002</v>
      </c>
      <c r="F3" s="75" t="s">
        <v>322</v>
      </c>
      <c r="G3" s="75" t="s">
        <v>491</v>
      </c>
      <c r="H3" s="75" t="s">
        <v>1373</v>
      </c>
      <c r="I3" s="75" t="s">
        <v>1004</v>
      </c>
      <c r="J3" s="75" t="s">
        <v>1374</v>
      </c>
      <c r="K3" s="75" t="s">
        <v>1375</v>
      </c>
      <c r="L3" s="75" t="s">
        <v>1376</v>
      </c>
      <c r="M3" s="221" t="s">
        <v>1377</v>
      </c>
      <c r="N3" s="75" t="s">
        <v>1378</v>
      </c>
      <c r="O3" s="75" t="s">
        <v>1379</v>
      </c>
      <c r="P3" s="221" t="s">
        <v>1380</v>
      </c>
      <c r="Q3" s="75" t="s">
        <v>1381</v>
      </c>
      <c r="R3" s="75" t="s">
        <v>1382</v>
      </c>
      <c r="S3" s="75" t="s">
        <v>1383</v>
      </c>
      <c r="T3" s="75" t="s">
        <v>1384</v>
      </c>
      <c r="U3" s="75" t="s">
        <v>1068</v>
      </c>
      <c r="V3" s="221" t="s">
        <v>1385</v>
      </c>
      <c r="W3" s="75" t="s">
        <v>1386</v>
      </c>
      <c r="X3" s="75" t="s">
        <v>1387</v>
      </c>
      <c r="Y3" s="75" t="s">
        <v>1388</v>
      </c>
      <c r="Z3" s="75" t="s">
        <v>1389</v>
      </c>
      <c r="AA3" s="75" t="s">
        <v>1069</v>
      </c>
      <c r="AB3" s="221" t="s">
        <v>1390</v>
      </c>
      <c r="AC3" s="75" t="s">
        <v>1391</v>
      </c>
      <c r="AD3" s="75" t="s">
        <v>1392</v>
      </c>
      <c r="AE3" s="75" t="s">
        <v>1393</v>
      </c>
      <c r="AF3" s="75" t="s">
        <v>1394</v>
      </c>
      <c r="AG3" s="75" t="s">
        <v>1070</v>
      </c>
      <c r="AH3" s="221" t="s">
        <v>1395</v>
      </c>
      <c r="AI3" s="75" t="s">
        <v>1396</v>
      </c>
      <c r="AJ3" s="75" t="s">
        <v>1397</v>
      </c>
    </row>
    <row r="4" spans="1:36" ht="15.75" thickBot="1" x14ac:dyDescent="0.3">
      <c r="A4" s="75">
        <v>521900304116416</v>
      </c>
      <c r="B4" s="75">
        <v>7897473201859</v>
      </c>
      <c r="C4" s="75" t="s">
        <v>2438</v>
      </c>
      <c r="D4" s="75" t="s">
        <v>978</v>
      </c>
      <c r="E4" s="75" t="s">
        <v>979</v>
      </c>
      <c r="F4" s="75" t="s">
        <v>322</v>
      </c>
      <c r="G4" s="75" t="s">
        <v>491</v>
      </c>
      <c r="H4" s="75" t="s">
        <v>1373</v>
      </c>
      <c r="I4" s="75" t="s">
        <v>982</v>
      </c>
      <c r="J4" s="75" t="s">
        <v>1398</v>
      </c>
      <c r="K4" s="75" t="s">
        <v>1399</v>
      </c>
      <c r="L4" s="75" t="s">
        <v>1400</v>
      </c>
      <c r="M4" s="221" t="s">
        <v>1401</v>
      </c>
      <c r="N4" s="75" t="s">
        <v>1402</v>
      </c>
      <c r="O4" s="75" t="s">
        <v>1403</v>
      </c>
      <c r="P4" s="221" t="s">
        <v>1404</v>
      </c>
      <c r="Q4" s="75" t="s">
        <v>1405</v>
      </c>
      <c r="R4" s="75" t="s">
        <v>1406</v>
      </c>
      <c r="S4" s="75" t="s">
        <v>1407</v>
      </c>
      <c r="T4" s="75" t="s">
        <v>1408</v>
      </c>
      <c r="U4" s="75" t="s">
        <v>1409</v>
      </c>
      <c r="V4" s="221" t="s">
        <v>1410</v>
      </c>
      <c r="W4" s="75" t="s">
        <v>1411</v>
      </c>
      <c r="X4" s="75" t="s">
        <v>1412</v>
      </c>
      <c r="Y4" s="75" t="s">
        <v>1413</v>
      </c>
      <c r="Z4" s="75" t="s">
        <v>1414</v>
      </c>
      <c r="AA4" s="75" t="s">
        <v>981</v>
      </c>
      <c r="AB4" s="221" t="s">
        <v>1415</v>
      </c>
      <c r="AC4" s="75" t="s">
        <v>1416</v>
      </c>
      <c r="AD4" s="75" t="s">
        <v>1417</v>
      </c>
      <c r="AE4" s="75" t="s">
        <v>1418</v>
      </c>
      <c r="AF4" s="75" t="s">
        <v>1419</v>
      </c>
      <c r="AG4" s="75" t="s">
        <v>1420</v>
      </c>
      <c r="AH4" s="221" t="s">
        <v>319</v>
      </c>
      <c r="AI4" s="75" t="s">
        <v>1421</v>
      </c>
      <c r="AJ4" s="75" t="s">
        <v>1422</v>
      </c>
    </row>
    <row r="5" spans="1:36" ht="15.75" thickBot="1" x14ac:dyDescent="0.3">
      <c r="A5" s="75">
        <v>521901501160416</v>
      </c>
      <c r="B5" s="75">
        <v>7897473200814</v>
      </c>
      <c r="C5" s="75" t="s">
        <v>2439</v>
      </c>
      <c r="D5" s="75" t="s">
        <v>247</v>
      </c>
      <c r="E5" s="75" t="s">
        <v>939</v>
      </c>
      <c r="F5" s="75" t="s">
        <v>1423</v>
      </c>
      <c r="G5" s="75" t="s">
        <v>491</v>
      </c>
      <c r="H5" s="75" t="s">
        <v>1424</v>
      </c>
      <c r="I5" s="75" t="s">
        <v>367</v>
      </c>
      <c r="J5" s="75" t="s">
        <v>1425</v>
      </c>
      <c r="K5" s="75" t="s">
        <v>1426</v>
      </c>
      <c r="L5" s="75" t="s">
        <v>1427</v>
      </c>
      <c r="M5" s="221" t="s">
        <v>1428</v>
      </c>
      <c r="N5" s="75" t="s">
        <v>1429</v>
      </c>
      <c r="O5" s="75" t="s">
        <v>1430</v>
      </c>
      <c r="P5" s="221" t="s">
        <v>1431</v>
      </c>
      <c r="Q5" s="75" t="s">
        <v>1432</v>
      </c>
      <c r="R5" s="75" t="s">
        <v>1433</v>
      </c>
      <c r="S5" s="75" t="s">
        <v>1434</v>
      </c>
      <c r="T5" s="75" t="s">
        <v>1435</v>
      </c>
      <c r="U5" s="75" t="s">
        <v>1436</v>
      </c>
      <c r="V5" s="221" t="s">
        <v>1437</v>
      </c>
      <c r="W5" s="75" t="s">
        <v>1438</v>
      </c>
      <c r="X5" s="75" t="s">
        <v>1439</v>
      </c>
      <c r="Y5" s="75" t="s">
        <v>1440</v>
      </c>
      <c r="Z5" s="75" t="s">
        <v>1441</v>
      </c>
      <c r="AA5" s="75" t="s">
        <v>1442</v>
      </c>
      <c r="AB5" s="221" t="s">
        <v>1443</v>
      </c>
      <c r="AC5" s="75" t="s">
        <v>1444</v>
      </c>
      <c r="AD5" s="75" t="s">
        <v>1445</v>
      </c>
      <c r="AE5" s="75" t="s">
        <v>1446</v>
      </c>
      <c r="AF5" s="75" t="s">
        <v>1447</v>
      </c>
      <c r="AG5" s="75" t="s">
        <v>1448</v>
      </c>
      <c r="AH5" s="221" t="s">
        <v>1449</v>
      </c>
      <c r="AI5" s="75" t="s">
        <v>1450</v>
      </c>
      <c r="AJ5" s="75" t="s">
        <v>1451</v>
      </c>
    </row>
    <row r="6" spans="1:36" ht="15.75" thickBot="1" x14ac:dyDescent="0.3">
      <c r="A6" s="75">
        <v>521902701171411</v>
      </c>
      <c r="B6" s="75">
        <v>7897473201767</v>
      </c>
      <c r="C6" s="75" t="s">
        <v>14</v>
      </c>
      <c r="D6" s="75" t="s">
        <v>246</v>
      </c>
      <c r="E6" s="75" t="s">
        <v>50</v>
      </c>
      <c r="F6" s="75" t="s">
        <v>1452</v>
      </c>
      <c r="G6" s="75" t="s">
        <v>491</v>
      </c>
      <c r="H6" s="75" t="s">
        <v>1453</v>
      </c>
      <c r="I6" s="75" t="s">
        <v>1024</v>
      </c>
      <c r="J6" s="75" t="s">
        <v>1454</v>
      </c>
      <c r="K6" s="75" t="s">
        <v>1455</v>
      </c>
      <c r="L6" s="75" t="s">
        <v>1456</v>
      </c>
      <c r="M6" s="221" t="s">
        <v>1457</v>
      </c>
      <c r="N6" s="75" t="s">
        <v>1458</v>
      </c>
      <c r="O6" s="75" t="s">
        <v>807</v>
      </c>
      <c r="P6" s="221" t="s">
        <v>1459</v>
      </c>
      <c r="Q6" s="75" t="s">
        <v>1460</v>
      </c>
      <c r="R6" s="75" t="s">
        <v>1461</v>
      </c>
      <c r="S6" s="75" t="s">
        <v>1459</v>
      </c>
      <c r="T6" s="75" t="s">
        <v>1460</v>
      </c>
      <c r="U6" s="75" t="s">
        <v>1461</v>
      </c>
      <c r="V6" s="221" t="s">
        <v>1462</v>
      </c>
      <c r="W6" s="75" t="s">
        <v>1463</v>
      </c>
      <c r="X6" s="75" t="s">
        <v>1464</v>
      </c>
      <c r="Y6" s="75" t="s">
        <v>1462</v>
      </c>
      <c r="Z6" s="75" t="s">
        <v>1463</v>
      </c>
      <c r="AA6" s="75" t="s">
        <v>1464</v>
      </c>
      <c r="AB6" s="221" t="s">
        <v>1465</v>
      </c>
      <c r="AC6" s="75" t="s">
        <v>1466</v>
      </c>
      <c r="AD6" s="75" t="s">
        <v>1467</v>
      </c>
      <c r="AE6" s="75" t="s">
        <v>1465</v>
      </c>
      <c r="AF6" s="75" t="s">
        <v>1466</v>
      </c>
      <c r="AG6" s="75" t="s">
        <v>1467</v>
      </c>
      <c r="AH6" s="221" t="s">
        <v>1292</v>
      </c>
      <c r="AI6" s="75" t="s">
        <v>1468</v>
      </c>
      <c r="AJ6" s="75" t="s">
        <v>1469</v>
      </c>
    </row>
    <row r="7" spans="1:36" ht="15.75" thickBot="1" x14ac:dyDescent="0.3">
      <c r="A7" s="75">
        <v>521902902169412</v>
      </c>
      <c r="B7" s="75">
        <v>7897473201798</v>
      </c>
      <c r="C7" s="75" t="s">
        <v>2440</v>
      </c>
      <c r="D7" s="75" t="s">
        <v>236</v>
      </c>
      <c r="E7" s="75" t="s">
        <v>1038</v>
      </c>
      <c r="F7" s="75" t="s">
        <v>1452</v>
      </c>
      <c r="G7" s="75" t="s">
        <v>491</v>
      </c>
      <c r="H7" s="75" t="s">
        <v>341</v>
      </c>
      <c r="I7" s="75" t="s">
        <v>1041</v>
      </c>
      <c r="J7" s="75" t="s">
        <v>1470</v>
      </c>
      <c r="K7" s="75" t="s">
        <v>1471</v>
      </c>
      <c r="L7" s="75" t="s">
        <v>1472</v>
      </c>
      <c r="M7" s="221" t="s">
        <v>1473</v>
      </c>
      <c r="N7" s="75" t="s">
        <v>1474</v>
      </c>
      <c r="O7" s="75" t="s">
        <v>1475</v>
      </c>
      <c r="P7" s="221" t="s">
        <v>1476</v>
      </c>
      <c r="Q7" s="75" t="s">
        <v>1056</v>
      </c>
      <c r="R7" s="75" t="s">
        <v>1477</v>
      </c>
      <c r="S7" s="75" t="s">
        <v>1478</v>
      </c>
      <c r="T7" s="75" t="s">
        <v>1479</v>
      </c>
      <c r="U7" s="75" t="s">
        <v>1480</v>
      </c>
      <c r="V7" s="221" t="s">
        <v>1024</v>
      </c>
      <c r="W7" s="75" t="s">
        <v>1481</v>
      </c>
      <c r="X7" s="75" t="s">
        <v>1482</v>
      </c>
      <c r="Y7" s="75" t="s">
        <v>868</v>
      </c>
      <c r="Z7" s="75" t="s">
        <v>1483</v>
      </c>
      <c r="AA7" s="75" t="s">
        <v>1484</v>
      </c>
      <c r="AB7" s="221" t="s">
        <v>1485</v>
      </c>
      <c r="AC7" s="75" t="s">
        <v>1486</v>
      </c>
      <c r="AD7" s="75" t="s">
        <v>1487</v>
      </c>
      <c r="AE7" s="75" t="s">
        <v>1488</v>
      </c>
      <c r="AF7" s="75" t="s">
        <v>1489</v>
      </c>
      <c r="AG7" s="75" t="s">
        <v>1490</v>
      </c>
      <c r="AH7" s="221" t="s">
        <v>1491</v>
      </c>
      <c r="AI7" s="75" t="s">
        <v>1492</v>
      </c>
      <c r="AJ7" s="75" t="s">
        <v>1493</v>
      </c>
    </row>
    <row r="8" spans="1:36" ht="15.75" thickBot="1" x14ac:dyDescent="0.3">
      <c r="A8" s="75">
        <v>521903101178411</v>
      </c>
      <c r="B8" s="75">
        <v>7897473201071</v>
      </c>
      <c r="C8" s="75" t="s">
        <v>12</v>
      </c>
      <c r="D8" s="75" t="s">
        <v>238</v>
      </c>
      <c r="E8" s="75" t="s">
        <v>40</v>
      </c>
      <c r="F8" s="75" t="s">
        <v>322</v>
      </c>
      <c r="G8" s="75" t="s">
        <v>491</v>
      </c>
      <c r="H8" s="75" t="s">
        <v>1494</v>
      </c>
      <c r="I8" s="75" t="s">
        <v>963</v>
      </c>
      <c r="J8" s="75" t="s">
        <v>1495</v>
      </c>
      <c r="K8" s="75" t="s">
        <v>1496</v>
      </c>
      <c r="L8" s="75" t="s">
        <v>1497</v>
      </c>
      <c r="M8" s="221" t="s">
        <v>1388</v>
      </c>
      <c r="N8" s="75" t="s">
        <v>1389</v>
      </c>
      <c r="O8" s="75" t="s">
        <v>1069</v>
      </c>
      <c r="P8" s="221" t="s">
        <v>1498</v>
      </c>
      <c r="Q8" s="75" t="s">
        <v>1499</v>
      </c>
      <c r="R8" s="75" t="s">
        <v>1500</v>
      </c>
      <c r="S8" s="75" t="s">
        <v>1498</v>
      </c>
      <c r="T8" s="75" t="s">
        <v>1499</v>
      </c>
      <c r="U8" s="75" t="s">
        <v>1500</v>
      </c>
      <c r="V8" s="221" t="s">
        <v>1501</v>
      </c>
      <c r="W8" s="75" t="s">
        <v>1014</v>
      </c>
      <c r="X8" s="75" t="s">
        <v>963</v>
      </c>
      <c r="Y8" s="75" t="s">
        <v>1501</v>
      </c>
      <c r="Z8" s="75" t="s">
        <v>1014</v>
      </c>
      <c r="AA8" s="75" t="s">
        <v>963</v>
      </c>
      <c r="AB8" s="221" t="s">
        <v>1502</v>
      </c>
      <c r="AC8" s="75" t="s">
        <v>1503</v>
      </c>
      <c r="AD8" s="75" t="s">
        <v>1504</v>
      </c>
      <c r="AE8" s="75" t="s">
        <v>1502</v>
      </c>
      <c r="AF8" s="75" t="s">
        <v>1503</v>
      </c>
      <c r="AG8" s="75" t="s">
        <v>1504</v>
      </c>
      <c r="AH8" s="221" t="s">
        <v>1505</v>
      </c>
      <c r="AI8" s="75" t="s">
        <v>1506</v>
      </c>
      <c r="AJ8" s="75" t="s">
        <v>1507</v>
      </c>
    </row>
    <row r="9" spans="1:36" ht="15.75" thickBot="1" x14ac:dyDescent="0.3">
      <c r="A9" s="75">
        <v>521903401155417</v>
      </c>
      <c r="B9" s="75">
        <v>7897473201712</v>
      </c>
      <c r="C9" s="75" t="s">
        <v>2441</v>
      </c>
      <c r="D9" s="75" t="s">
        <v>268</v>
      </c>
      <c r="E9" s="75" t="s">
        <v>312</v>
      </c>
      <c r="F9" s="75" t="s">
        <v>1452</v>
      </c>
      <c r="G9" s="75" t="s">
        <v>491</v>
      </c>
      <c r="H9" s="75" t="s">
        <v>318</v>
      </c>
      <c r="I9" s="75" t="s">
        <v>319</v>
      </c>
      <c r="J9" s="75" t="s">
        <v>1508</v>
      </c>
      <c r="K9" s="75" t="s">
        <v>1509</v>
      </c>
      <c r="L9" s="75" t="s">
        <v>1510</v>
      </c>
      <c r="M9" s="221" t="s">
        <v>932</v>
      </c>
      <c r="N9" s="75" t="s">
        <v>1472</v>
      </c>
      <c r="O9" s="75" t="s">
        <v>1511</v>
      </c>
      <c r="P9" s="221" t="s">
        <v>1512</v>
      </c>
      <c r="Q9" s="75" t="s">
        <v>1513</v>
      </c>
      <c r="R9" s="75" t="s">
        <v>1514</v>
      </c>
      <c r="S9" s="75" t="s">
        <v>1512</v>
      </c>
      <c r="T9" s="75" t="s">
        <v>1513</v>
      </c>
      <c r="U9" s="75" t="s">
        <v>1514</v>
      </c>
      <c r="V9" s="221" t="s">
        <v>1515</v>
      </c>
      <c r="W9" s="75" t="s">
        <v>1516</v>
      </c>
      <c r="X9" s="75" t="s">
        <v>1517</v>
      </c>
      <c r="Y9" s="75" t="s">
        <v>1515</v>
      </c>
      <c r="Z9" s="75" t="s">
        <v>1516</v>
      </c>
      <c r="AA9" s="75" t="s">
        <v>1517</v>
      </c>
      <c r="AB9" s="221" t="s">
        <v>1518</v>
      </c>
      <c r="AC9" s="75" t="s">
        <v>1519</v>
      </c>
      <c r="AD9" s="75" t="s">
        <v>1520</v>
      </c>
      <c r="AE9" s="75" t="s">
        <v>1518</v>
      </c>
      <c r="AF9" s="75" t="s">
        <v>1519</v>
      </c>
      <c r="AG9" s="75" t="s">
        <v>1520</v>
      </c>
      <c r="AH9" s="221" t="s">
        <v>1521</v>
      </c>
      <c r="AI9" s="75" t="s">
        <v>1522</v>
      </c>
      <c r="AJ9" s="75" t="s">
        <v>1523</v>
      </c>
    </row>
    <row r="10" spans="1:36" ht="15.75" thickBot="1" x14ac:dyDescent="0.3">
      <c r="A10" s="75">
        <v>521903501151111</v>
      </c>
      <c r="B10" s="75">
        <v>7897473202047</v>
      </c>
      <c r="C10" s="75" t="s">
        <v>18</v>
      </c>
      <c r="D10" s="75" t="s">
        <v>239</v>
      </c>
      <c r="E10" s="75" t="s">
        <v>321</v>
      </c>
      <c r="F10" s="75" t="s">
        <v>322</v>
      </c>
      <c r="G10" s="75" t="s">
        <v>491</v>
      </c>
      <c r="H10" s="75" t="s">
        <v>323</v>
      </c>
      <c r="I10" s="75" t="s">
        <v>324</v>
      </c>
      <c r="J10" s="75" t="s">
        <v>1524</v>
      </c>
      <c r="K10" s="75" t="s">
        <v>1525</v>
      </c>
      <c r="L10" s="75" t="s">
        <v>1526</v>
      </c>
      <c r="M10" s="221" t="s">
        <v>1527</v>
      </c>
      <c r="N10" s="75" t="s">
        <v>1528</v>
      </c>
      <c r="O10" s="75" t="s">
        <v>1529</v>
      </c>
      <c r="P10" s="221" t="s">
        <v>1530</v>
      </c>
      <c r="Q10" s="75" t="s">
        <v>1531</v>
      </c>
      <c r="R10" s="75" t="s">
        <v>1532</v>
      </c>
      <c r="S10" s="75" t="s">
        <v>1530</v>
      </c>
      <c r="T10" s="75" t="s">
        <v>1531</v>
      </c>
      <c r="U10" s="75" t="s">
        <v>1532</v>
      </c>
      <c r="V10" s="221" t="s">
        <v>1533</v>
      </c>
      <c r="W10" s="75" t="s">
        <v>1534</v>
      </c>
      <c r="X10" s="75" t="s">
        <v>324</v>
      </c>
      <c r="Y10" s="75" t="s">
        <v>1533</v>
      </c>
      <c r="Z10" s="75" t="s">
        <v>1534</v>
      </c>
      <c r="AA10" s="75" t="s">
        <v>324</v>
      </c>
      <c r="AB10" s="221" t="s">
        <v>1535</v>
      </c>
      <c r="AC10" s="75" t="s">
        <v>1536</v>
      </c>
      <c r="AD10" s="75" t="s">
        <v>1537</v>
      </c>
      <c r="AE10" s="75" t="s">
        <v>1535</v>
      </c>
      <c r="AF10" s="75" t="s">
        <v>1536</v>
      </c>
      <c r="AG10" s="75" t="s">
        <v>1537</v>
      </c>
      <c r="AH10" s="221" t="s">
        <v>1538</v>
      </c>
      <c r="AI10" s="75" t="s">
        <v>889</v>
      </c>
      <c r="AJ10" s="75" t="s">
        <v>1473</v>
      </c>
    </row>
    <row r="11" spans="1:36" ht="15.75" thickBot="1" x14ac:dyDescent="0.3">
      <c r="A11" s="75">
        <v>521903502156117</v>
      </c>
      <c r="B11" s="75">
        <v>7897473202054</v>
      </c>
      <c r="C11" s="75" t="s">
        <v>20</v>
      </c>
      <c r="D11" s="75" t="s">
        <v>239</v>
      </c>
      <c r="E11" s="75" t="s">
        <v>325</v>
      </c>
      <c r="F11" s="75" t="s">
        <v>322</v>
      </c>
      <c r="G11" s="75" t="s">
        <v>491</v>
      </c>
      <c r="H11" s="75" t="s">
        <v>323</v>
      </c>
      <c r="I11" s="75" t="s">
        <v>326</v>
      </c>
      <c r="J11" s="75" t="s">
        <v>1539</v>
      </c>
      <c r="K11" s="75" t="s">
        <v>1540</v>
      </c>
      <c r="L11" s="75" t="s">
        <v>1541</v>
      </c>
      <c r="M11" s="221" t="s">
        <v>1542</v>
      </c>
      <c r="N11" s="75" t="s">
        <v>1543</v>
      </c>
      <c r="O11" s="75" t="s">
        <v>1544</v>
      </c>
      <c r="P11" s="221" t="s">
        <v>1545</v>
      </c>
      <c r="Q11" s="75" t="s">
        <v>1546</v>
      </c>
      <c r="R11" s="75" t="s">
        <v>1547</v>
      </c>
      <c r="S11" s="75" t="s">
        <v>1545</v>
      </c>
      <c r="T11" s="75" t="s">
        <v>1546</v>
      </c>
      <c r="U11" s="75" t="s">
        <v>1547</v>
      </c>
      <c r="V11" s="221" t="s">
        <v>1548</v>
      </c>
      <c r="W11" s="75" t="s">
        <v>1549</v>
      </c>
      <c r="X11" s="75" t="s">
        <v>1550</v>
      </c>
      <c r="Y11" s="75" t="s">
        <v>1548</v>
      </c>
      <c r="Z11" s="75" t="s">
        <v>1549</v>
      </c>
      <c r="AA11" s="75" t="s">
        <v>1550</v>
      </c>
      <c r="AB11" s="221" t="s">
        <v>1551</v>
      </c>
      <c r="AC11" s="75" t="s">
        <v>1552</v>
      </c>
      <c r="AD11" s="75" t="s">
        <v>1553</v>
      </c>
      <c r="AE11" s="75" t="s">
        <v>1551</v>
      </c>
      <c r="AF11" s="75" t="s">
        <v>1552</v>
      </c>
      <c r="AG11" s="75" t="s">
        <v>1553</v>
      </c>
      <c r="AH11" s="221" t="s">
        <v>1554</v>
      </c>
      <c r="AI11" s="75" t="s">
        <v>1555</v>
      </c>
      <c r="AJ11" s="75" t="s">
        <v>1556</v>
      </c>
    </row>
    <row r="12" spans="1:36" ht="15.75" thickBot="1" x14ac:dyDescent="0.3">
      <c r="A12" s="75">
        <v>521903701159116</v>
      </c>
      <c r="B12" s="75">
        <v>7897473202078</v>
      </c>
      <c r="C12" s="75" t="s">
        <v>24</v>
      </c>
      <c r="D12" s="75" t="s">
        <v>390</v>
      </c>
      <c r="E12" s="75" t="s">
        <v>51</v>
      </c>
      <c r="F12" s="75" t="s">
        <v>1452</v>
      </c>
      <c r="G12" s="75" t="s">
        <v>491</v>
      </c>
      <c r="H12" s="75" t="s">
        <v>1558</v>
      </c>
      <c r="I12" s="75" t="s">
        <v>386</v>
      </c>
      <c r="J12" s="75" t="s">
        <v>1559</v>
      </c>
      <c r="K12" s="75" t="s">
        <v>1560</v>
      </c>
      <c r="L12" s="75" t="s">
        <v>1561</v>
      </c>
      <c r="M12" s="221" t="s">
        <v>1562</v>
      </c>
      <c r="N12" s="75" t="s">
        <v>1563</v>
      </c>
      <c r="O12" s="75" t="s">
        <v>1564</v>
      </c>
      <c r="P12" s="221" t="s">
        <v>1565</v>
      </c>
      <c r="Q12" s="75" t="s">
        <v>1566</v>
      </c>
      <c r="R12" s="75" t="s">
        <v>1567</v>
      </c>
      <c r="S12" s="75" t="s">
        <v>1565</v>
      </c>
      <c r="T12" s="75" t="s">
        <v>1566</v>
      </c>
      <c r="U12" s="75" t="s">
        <v>1567</v>
      </c>
      <c r="V12" s="221" t="s">
        <v>1568</v>
      </c>
      <c r="W12" s="75" t="s">
        <v>1569</v>
      </c>
      <c r="X12" s="75" t="s">
        <v>1570</v>
      </c>
      <c r="Y12" s="75" t="s">
        <v>1568</v>
      </c>
      <c r="Z12" s="75" t="s">
        <v>1569</v>
      </c>
      <c r="AA12" s="75" t="s">
        <v>1570</v>
      </c>
      <c r="AB12" s="221" t="s">
        <v>1571</v>
      </c>
      <c r="AC12" s="75" t="s">
        <v>1572</v>
      </c>
      <c r="AD12" s="75" t="s">
        <v>1573</v>
      </c>
      <c r="AE12" s="75" t="s">
        <v>1571</v>
      </c>
      <c r="AF12" s="75" t="s">
        <v>1572</v>
      </c>
      <c r="AG12" s="75" t="s">
        <v>1573</v>
      </c>
      <c r="AH12" s="221" t="s">
        <v>1574</v>
      </c>
      <c r="AI12" s="75" t="s">
        <v>1575</v>
      </c>
      <c r="AJ12" s="75" t="s">
        <v>1576</v>
      </c>
    </row>
    <row r="13" spans="1:36" ht="15.75" thickBot="1" x14ac:dyDescent="0.3">
      <c r="A13" s="75">
        <v>521903702155114</v>
      </c>
      <c r="B13" s="75">
        <v>7897473202061</v>
      </c>
      <c r="C13" s="75" t="s">
        <v>22</v>
      </c>
      <c r="D13" s="75" t="s">
        <v>390</v>
      </c>
      <c r="E13" s="75" t="s">
        <v>52</v>
      </c>
      <c r="F13" s="75" t="s">
        <v>1452</v>
      </c>
      <c r="G13" s="75" t="s">
        <v>491</v>
      </c>
      <c r="H13" s="75" t="s">
        <v>1558</v>
      </c>
      <c r="I13" s="75" t="s">
        <v>385</v>
      </c>
      <c r="J13" s="75" t="s">
        <v>1577</v>
      </c>
      <c r="K13" s="75" t="s">
        <v>1578</v>
      </c>
      <c r="L13" s="75" t="s">
        <v>1579</v>
      </c>
      <c r="M13" s="221" t="s">
        <v>1580</v>
      </c>
      <c r="N13" s="75" t="s">
        <v>1581</v>
      </c>
      <c r="O13" s="75" t="s">
        <v>1582</v>
      </c>
      <c r="P13" s="221" t="s">
        <v>1583</v>
      </c>
      <c r="Q13" s="75" t="s">
        <v>1584</v>
      </c>
      <c r="R13" s="75" t="s">
        <v>1585</v>
      </c>
      <c r="S13" s="75" t="s">
        <v>1583</v>
      </c>
      <c r="T13" s="75" t="s">
        <v>1584</v>
      </c>
      <c r="U13" s="75" t="s">
        <v>1585</v>
      </c>
      <c r="V13" s="221" t="s">
        <v>1586</v>
      </c>
      <c r="W13" s="75" t="s">
        <v>1587</v>
      </c>
      <c r="X13" s="75" t="s">
        <v>1588</v>
      </c>
      <c r="Y13" s="75" t="s">
        <v>1586</v>
      </c>
      <c r="Z13" s="75" t="s">
        <v>1587</v>
      </c>
      <c r="AA13" s="75" t="s">
        <v>1588</v>
      </c>
      <c r="AB13" s="221" t="s">
        <v>1589</v>
      </c>
      <c r="AC13" s="75" t="s">
        <v>1590</v>
      </c>
      <c r="AD13" s="75" t="s">
        <v>1591</v>
      </c>
      <c r="AE13" s="75" t="s">
        <v>1589</v>
      </c>
      <c r="AF13" s="75" t="s">
        <v>1590</v>
      </c>
      <c r="AG13" s="75" t="s">
        <v>1591</v>
      </c>
      <c r="AH13" s="221" t="s">
        <v>1592</v>
      </c>
      <c r="AI13" s="75" t="s">
        <v>1593</v>
      </c>
      <c r="AJ13" s="75" t="s">
        <v>1594</v>
      </c>
    </row>
    <row r="14" spans="1:36" ht="15.75" thickBot="1" x14ac:dyDescent="0.3">
      <c r="A14" s="75">
        <v>521904101155118</v>
      </c>
      <c r="B14" s="75">
        <v>7897473202085</v>
      </c>
      <c r="C14" s="75" t="s">
        <v>26</v>
      </c>
      <c r="D14" s="75" t="s">
        <v>389</v>
      </c>
      <c r="E14" s="75" t="s">
        <v>1088</v>
      </c>
      <c r="F14" s="75" t="s">
        <v>1423</v>
      </c>
      <c r="G14" s="75" t="s">
        <v>491</v>
      </c>
      <c r="H14" s="75" t="s">
        <v>1557</v>
      </c>
      <c r="I14" s="75" t="s">
        <v>383</v>
      </c>
      <c r="J14" s="75" t="s">
        <v>1595</v>
      </c>
      <c r="K14" s="75" t="s">
        <v>1596</v>
      </c>
      <c r="L14" s="75" t="s">
        <v>1597</v>
      </c>
      <c r="M14" s="221" t="s">
        <v>1598</v>
      </c>
      <c r="N14" s="75" t="s">
        <v>1599</v>
      </c>
      <c r="O14" s="75" t="s">
        <v>1600</v>
      </c>
      <c r="P14" s="221" t="s">
        <v>1601</v>
      </c>
      <c r="Q14" s="75" t="s">
        <v>1602</v>
      </c>
      <c r="R14" s="75" t="s">
        <v>1603</v>
      </c>
      <c r="S14" s="75" t="s">
        <v>1601</v>
      </c>
      <c r="T14" s="75" t="s">
        <v>1602</v>
      </c>
      <c r="U14" s="75" t="s">
        <v>1603</v>
      </c>
      <c r="V14" s="221" t="s">
        <v>1604</v>
      </c>
      <c r="W14" s="75" t="s">
        <v>1605</v>
      </c>
      <c r="X14" s="75" t="s">
        <v>1606</v>
      </c>
      <c r="Y14" s="75" t="s">
        <v>1604</v>
      </c>
      <c r="Z14" s="75" t="s">
        <v>1605</v>
      </c>
      <c r="AA14" s="75" t="s">
        <v>1606</v>
      </c>
      <c r="AB14" s="221" t="s">
        <v>1607</v>
      </c>
      <c r="AC14" s="75" t="s">
        <v>1608</v>
      </c>
      <c r="AD14" s="75" t="s">
        <v>1609</v>
      </c>
      <c r="AE14" s="75" t="s">
        <v>1607</v>
      </c>
      <c r="AF14" s="75" t="s">
        <v>1608</v>
      </c>
      <c r="AG14" s="75" t="s">
        <v>1609</v>
      </c>
      <c r="AH14" s="221" t="s">
        <v>1610</v>
      </c>
      <c r="AI14" s="75" t="s">
        <v>1611</v>
      </c>
      <c r="AJ14" s="75" t="s">
        <v>1612</v>
      </c>
    </row>
    <row r="15" spans="1:36" ht="15.75" thickBot="1" x14ac:dyDescent="0.3">
      <c r="A15" s="75">
        <v>521904102151116</v>
      </c>
      <c r="B15" s="75">
        <v>7897473202092</v>
      </c>
      <c r="C15" s="75" t="s">
        <v>28</v>
      </c>
      <c r="D15" s="75" t="s">
        <v>389</v>
      </c>
      <c r="E15" s="75" t="s">
        <v>1096</v>
      </c>
      <c r="F15" s="75" t="s">
        <v>1423</v>
      </c>
      <c r="G15" s="75" t="s">
        <v>491</v>
      </c>
      <c r="H15" s="75" t="s">
        <v>1557</v>
      </c>
      <c r="I15" s="75" t="s">
        <v>384</v>
      </c>
      <c r="J15" s="75" t="s">
        <v>1613</v>
      </c>
      <c r="K15" s="75" t="s">
        <v>1614</v>
      </c>
      <c r="L15" s="75" t="s">
        <v>1615</v>
      </c>
      <c r="M15" s="221" t="s">
        <v>1616</v>
      </c>
      <c r="N15" s="75" t="s">
        <v>1617</v>
      </c>
      <c r="O15" s="75" t="s">
        <v>1618</v>
      </c>
      <c r="P15" s="221" t="s">
        <v>1619</v>
      </c>
      <c r="Q15" s="75" t="s">
        <v>1620</v>
      </c>
      <c r="R15" s="75" t="s">
        <v>1621</v>
      </c>
      <c r="S15" s="75" t="s">
        <v>1619</v>
      </c>
      <c r="T15" s="75" t="s">
        <v>1620</v>
      </c>
      <c r="U15" s="75" t="s">
        <v>1621</v>
      </c>
      <c r="V15" s="221" t="s">
        <v>1622</v>
      </c>
      <c r="W15" s="75" t="s">
        <v>1623</v>
      </c>
      <c r="X15" s="75" t="s">
        <v>1624</v>
      </c>
      <c r="Y15" s="75" t="s">
        <v>1622</v>
      </c>
      <c r="Z15" s="75" t="s">
        <v>1623</v>
      </c>
      <c r="AA15" s="75" t="s">
        <v>1624</v>
      </c>
      <c r="AB15" s="221" t="s">
        <v>1625</v>
      </c>
      <c r="AC15" s="75" t="s">
        <v>1626</v>
      </c>
      <c r="AD15" s="75" t="s">
        <v>1627</v>
      </c>
      <c r="AE15" s="75" t="s">
        <v>1625</v>
      </c>
      <c r="AF15" s="75" t="s">
        <v>1626</v>
      </c>
      <c r="AG15" s="75" t="s">
        <v>1627</v>
      </c>
      <c r="AH15" s="221" t="s">
        <v>1628</v>
      </c>
      <c r="AI15" s="75" t="s">
        <v>1629</v>
      </c>
      <c r="AJ15" s="75" t="s">
        <v>1630</v>
      </c>
    </row>
    <row r="16" spans="1:36" ht="15.75" thickBot="1" x14ac:dyDescent="0.3">
      <c r="A16" s="75">
        <v>521904503172319</v>
      </c>
      <c r="B16" s="75">
        <v>7897473205741</v>
      </c>
      <c r="C16" s="75" t="s">
        <v>30</v>
      </c>
      <c r="D16" s="75" t="s">
        <v>237</v>
      </c>
      <c r="E16" s="75" t="s">
        <v>39</v>
      </c>
      <c r="F16" s="75" t="s">
        <v>1452</v>
      </c>
      <c r="G16" s="75" t="s">
        <v>491</v>
      </c>
      <c r="H16" s="75" t="s">
        <v>341</v>
      </c>
      <c r="I16" s="75" t="s">
        <v>1158</v>
      </c>
      <c r="J16" s="75" t="s">
        <v>1631</v>
      </c>
      <c r="K16" s="75" t="s">
        <v>1632</v>
      </c>
      <c r="L16" s="75" t="s">
        <v>1633</v>
      </c>
      <c r="M16" s="221" t="s">
        <v>1634</v>
      </c>
      <c r="N16" s="75" t="s">
        <v>1635</v>
      </c>
      <c r="O16" s="75" t="s">
        <v>1636</v>
      </c>
      <c r="P16" s="221" t="s">
        <v>1637</v>
      </c>
      <c r="Q16" s="75" t="s">
        <v>1638</v>
      </c>
      <c r="R16" s="75" t="s">
        <v>1639</v>
      </c>
      <c r="S16" s="75" t="s">
        <v>1640</v>
      </c>
      <c r="T16" s="75" t="s">
        <v>1641</v>
      </c>
      <c r="U16" s="75" t="s">
        <v>1642</v>
      </c>
      <c r="V16" s="221" t="s">
        <v>1643</v>
      </c>
      <c r="W16" s="75" t="s">
        <v>1644</v>
      </c>
      <c r="X16" s="75" t="s">
        <v>1347</v>
      </c>
      <c r="Y16" s="75" t="s">
        <v>1645</v>
      </c>
      <c r="Z16" s="75" t="s">
        <v>1646</v>
      </c>
      <c r="AA16" s="75" t="s">
        <v>1647</v>
      </c>
      <c r="AB16" s="221" t="s">
        <v>1648</v>
      </c>
      <c r="AC16" s="75" t="s">
        <v>1649</v>
      </c>
      <c r="AD16" s="75" t="s">
        <v>1220</v>
      </c>
      <c r="AE16" s="75" t="s">
        <v>1650</v>
      </c>
      <c r="AF16" s="75" t="s">
        <v>1651</v>
      </c>
      <c r="AG16" s="75" t="s">
        <v>1652</v>
      </c>
      <c r="AH16" s="221" t="s">
        <v>1653</v>
      </c>
      <c r="AI16" s="75" t="s">
        <v>1654</v>
      </c>
      <c r="AJ16" s="75" t="s">
        <v>1655</v>
      </c>
    </row>
    <row r="17" spans="1:36" ht="15.75" thickBot="1" x14ac:dyDescent="0.3">
      <c r="A17" s="75">
        <v>521905003165419</v>
      </c>
      <c r="B17" s="75">
        <v>7897473203600</v>
      </c>
      <c r="C17" s="75" t="s">
        <v>2442</v>
      </c>
      <c r="D17" s="75" t="s">
        <v>262</v>
      </c>
      <c r="E17" s="75" t="s">
        <v>263</v>
      </c>
      <c r="F17" s="75" t="s">
        <v>322</v>
      </c>
      <c r="G17" s="75" t="s">
        <v>866</v>
      </c>
      <c r="H17" s="75" t="s">
        <v>327</v>
      </c>
      <c r="I17" s="75" t="s">
        <v>328</v>
      </c>
      <c r="J17" s="75" t="s">
        <v>1658</v>
      </c>
      <c r="K17" s="75" t="s">
        <v>1659</v>
      </c>
      <c r="L17" s="75" t="s">
        <v>1660</v>
      </c>
      <c r="M17" s="221" t="s">
        <v>1661</v>
      </c>
      <c r="N17" s="75" t="s">
        <v>1166</v>
      </c>
      <c r="O17" s="75" t="s">
        <v>1662</v>
      </c>
      <c r="P17" s="221" t="s">
        <v>1663</v>
      </c>
      <c r="Q17" s="75" t="s">
        <v>1664</v>
      </c>
      <c r="R17" s="75" t="s">
        <v>1665</v>
      </c>
      <c r="S17" s="75" t="s">
        <v>1666</v>
      </c>
      <c r="T17" s="75" t="s">
        <v>1667</v>
      </c>
      <c r="U17" s="75" t="s">
        <v>1180</v>
      </c>
      <c r="V17" s="221" t="s">
        <v>1668</v>
      </c>
      <c r="W17" s="75" t="s">
        <v>1669</v>
      </c>
      <c r="X17" s="75" t="s">
        <v>1670</v>
      </c>
      <c r="Y17" s="75" t="s">
        <v>1671</v>
      </c>
      <c r="Z17" s="75" t="s">
        <v>1672</v>
      </c>
      <c r="AA17" s="75" t="s">
        <v>1202</v>
      </c>
      <c r="AB17" s="221" t="s">
        <v>1164</v>
      </c>
      <c r="AC17" s="75" t="s">
        <v>1673</v>
      </c>
      <c r="AD17" s="75" t="s">
        <v>1674</v>
      </c>
      <c r="AE17" s="75" t="s">
        <v>1675</v>
      </c>
      <c r="AF17" s="75" t="s">
        <v>1676</v>
      </c>
      <c r="AG17" s="75" t="s">
        <v>1677</v>
      </c>
      <c r="AH17" s="221" t="s">
        <v>1678</v>
      </c>
      <c r="AI17" s="75" t="s">
        <v>1679</v>
      </c>
      <c r="AJ17" s="75" t="s">
        <v>1680</v>
      </c>
    </row>
    <row r="18" spans="1:36" ht="15.75" thickBot="1" x14ac:dyDescent="0.3">
      <c r="A18" s="75">
        <v>521905103119419</v>
      </c>
      <c r="B18" s="75">
        <v>7897473203846</v>
      </c>
      <c r="C18" s="75" t="s">
        <v>15</v>
      </c>
      <c r="D18" s="75" t="s">
        <v>256</v>
      </c>
      <c r="E18" s="75" t="s">
        <v>53</v>
      </c>
      <c r="F18" s="75" t="s">
        <v>322</v>
      </c>
      <c r="G18" s="75" t="s">
        <v>491</v>
      </c>
      <c r="H18" s="75" t="s">
        <v>329</v>
      </c>
      <c r="I18" s="75" t="s">
        <v>330</v>
      </c>
      <c r="J18" s="75" t="s">
        <v>1681</v>
      </c>
      <c r="K18" s="75" t="s">
        <v>1682</v>
      </c>
      <c r="L18" s="75" t="s">
        <v>1683</v>
      </c>
      <c r="M18" s="221" t="s">
        <v>1684</v>
      </c>
      <c r="N18" s="75" t="s">
        <v>1685</v>
      </c>
      <c r="O18" s="75" t="s">
        <v>1686</v>
      </c>
      <c r="P18" s="221" t="s">
        <v>1687</v>
      </c>
      <c r="Q18" s="75" t="s">
        <v>1688</v>
      </c>
      <c r="R18" s="75" t="s">
        <v>1689</v>
      </c>
      <c r="S18" s="75" t="s">
        <v>1687</v>
      </c>
      <c r="T18" s="75" t="s">
        <v>1688</v>
      </c>
      <c r="U18" s="75" t="s">
        <v>1689</v>
      </c>
      <c r="V18" s="221" t="s">
        <v>1690</v>
      </c>
      <c r="W18" s="75" t="s">
        <v>1691</v>
      </c>
      <c r="X18" s="75" t="s">
        <v>330</v>
      </c>
      <c r="Y18" s="75" t="s">
        <v>1690</v>
      </c>
      <c r="Z18" s="75" t="s">
        <v>1691</v>
      </c>
      <c r="AA18" s="75" t="s">
        <v>330</v>
      </c>
      <c r="AB18" s="221" t="s">
        <v>1692</v>
      </c>
      <c r="AC18" s="75" t="s">
        <v>1693</v>
      </c>
      <c r="AD18" s="75" t="s">
        <v>1694</v>
      </c>
      <c r="AE18" s="75" t="s">
        <v>1692</v>
      </c>
      <c r="AF18" s="75" t="s">
        <v>1693</v>
      </c>
      <c r="AG18" s="75" t="s">
        <v>1694</v>
      </c>
      <c r="AH18" s="221" t="s">
        <v>1695</v>
      </c>
      <c r="AI18" s="75" t="s">
        <v>1696</v>
      </c>
      <c r="AJ18" s="75" t="s">
        <v>1697</v>
      </c>
    </row>
    <row r="19" spans="1:36" ht="15.75" thickBot="1" x14ac:dyDescent="0.3">
      <c r="A19" s="75">
        <v>521905106118413</v>
      </c>
      <c r="B19" s="75">
        <v>7897473203914</v>
      </c>
      <c r="C19" s="75" t="s">
        <v>16</v>
      </c>
      <c r="D19" s="75" t="s">
        <v>256</v>
      </c>
      <c r="E19" s="75" t="s">
        <v>54</v>
      </c>
      <c r="F19" s="75" t="s">
        <v>322</v>
      </c>
      <c r="G19" s="75" t="s">
        <v>491</v>
      </c>
      <c r="H19" s="75" t="s">
        <v>329</v>
      </c>
      <c r="I19" s="75" t="s">
        <v>331</v>
      </c>
      <c r="J19" s="75" t="s">
        <v>1698</v>
      </c>
      <c r="K19" s="75" t="s">
        <v>1699</v>
      </c>
      <c r="L19" s="75" t="s">
        <v>1700</v>
      </c>
      <c r="M19" s="221" t="s">
        <v>1701</v>
      </c>
      <c r="N19" s="75" t="s">
        <v>1702</v>
      </c>
      <c r="O19" s="75" t="s">
        <v>1703</v>
      </c>
      <c r="P19" s="221" t="s">
        <v>1704</v>
      </c>
      <c r="Q19" s="75" t="s">
        <v>1705</v>
      </c>
      <c r="R19" s="75" t="s">
        <v>735</v>
      </c>
      <c r="S19" s="75" t="s">
        <v>1704</v>
      </c>
      <c r="T19" s="75" t="s">
        <v>1705</v>
      </c>
      <c r="U19" s="75" t="s">
        <v>735</v>
      </c>
      <c r="V19" s="221" t="s">
        <v>1706</v>
      </c>
      <c r="W19" s="75" t="s">
        <v>1707</v>
      </c>
      <c r="X19" s="75" t="s">
        <v>331</v>
      </c>
      <c r="Y19" s="75" t="s">
        <v>1706</v>
      </c>
      <c r="Z19" s="75" t="s">
        <v>1707</v>
      </c>
      <c r="AA19" s="75" t="s">
        <v>331</v>
      </c>
      <c r="AB19" s="221" t="s">
        <v>1708</v>
      </c>
      <c r="AC19" s="75" t="s">
        <v>950</v>
      </c>
      <c r="AD19" s="75" t="s">
        <v>1709</v>
      </c>
      <c r="AE19" s="75" t="s">
        <v>1708</v>
      </c>
      <c r="AF19" s="75" t="s">
        <v>950</v>
      </c>
      <c r="AG19" s="75" t="s">
        <v>1709</v>
      </c>
      <c r="AH19" s="221" t="s">
        <v>1710</v>
      </c>
      <c r="AI19" s="75" t="s">
        <v>1711</v>
      </c>
      <c r="AJ19" s="75" t="s">
        <v>1712</v>
      </c>
    </row>
    <row r="20" spans="1:36" ht="15.75" thickBot="1" x14ac:dyDescent="0.3">
      <c r="A20" s="75">
        <v>521905107114411</v>
      </c>
      <c r="B20" s="75">
        <v>7897473203921</v>
      </c>
      <c r="C20" s="75" t="s">
        <v>2443</v>
      </c>
      <c r="D20" s="75" t="s">
        <v>256</v>
      </c>
      <c r="E20" s="75" t="s">
        <v>257</v>
      </c>
      <c r="F20" s="75" t="s">
        <v>322</v>
      </c>
      <c r="G20" s="75" t="s">
        <v>491</v>
      </c>
      <c r="H20" s="75" t="s">
        <v>329</v>
      </c>
      <c r="I20" s="75" t="s">
        <v>332</v>
      </c>
      <c r="J20" s="75" t="s">
        <v>1713</v>
      </c>
      <c r="K20" s="75" t="s">
        <v>1714</v>
      </c>
      <c r="L20" s="75" t="s">
        <v>1715</v>
      </c>
      <c r="M20" s="221" t="s">
        <v>1716</v>
      </c>
      <c r="N20" s="75" t="s">
        <v>1717</v>
      </c>
      <c r="O20" s="75" t="s">
        <v>1718</v>
      </c>
      <c r="P20" s="221" t="s">
        <v>1719</v>
      </c>
      <c r="Q20" s="75" t="s">
        <v>1720</v>
      </c>
      <c r="R20" s="75" t="s">
        <v>1721</v>
      </c>
      <c r="S20" s="75" t="s">
        <v>1719</v>
      </c>
      <c r="T20" s="75" t="s">
        <v>1720</v>
      </c>
      <c r="U20" s="75" t="s">
        <v>1721</v>
      </c>
      <c r="V20" s="221" t="s">
        <v>1722</v>
      </c>
      <c r="W20" s="75" t="s">
        <v>1723</v>
      </c>
      <c r="X20" s="75" t="s">
        <v>332</v>
      </c>
      <c r="Y20" s="75" t="s">
        <v>1722</v>
      </c>
      <c r="Z20" s="75" t="s">
        <v>1723</v>
      </c>
      <c r="AA20" s="75" t="s">
        <v>332</v>
      </c>
      <c r="AB20" s="221" t="s">
        <v>1724</v>
      </c>
      <c r="AC20" s="75" t="s">
        <v>1725</v>
      </c>
      <c r="AD20" s="75" t="s">
        <v>910</v>
      </c>
      <c r="AE20" s="75" t="s">
        <v>1724</v>
      </c>
      <c r="AF20" s="75" t="s">
        <v>1725</v>
      </c>
      <c r="AG20" s="75" t="s">
        <v>910</v>
      </c>
      <c r="AH20" s="221" t="s">
        <v>1726</v>
      </c>
      <c r="AI20" s="75" t="s">
        <v>1727</v>
      </c>
      <c r="AJ20" s="75" t="s">
        <v>1728</v>
      </c>
    </row>
    <row r="21" spans="1:36" ht="15.75" thickBot="1" x14ac:dyDescent="0.3">
      <c r="A21" s="75">
        <v>521905110115415</v>
      </c>
      <c r="B21" s="75">
        <v>7897473203983</v>
      </c>
      <c r="C21" s="75" t="s">
        <v>17</v>
      </c>
      <c r="D21" s="75" t="s">
        <v>256</v>
      </c>
      <c r="E21" s="75" t="s">
        <v>55</v>
      </c>
      <c r="F21" s="75" t="s">
        <v>322</v>
      </c>
      <c r="G21" s="75" t="s">
        <v>491</v>
      </c>
      <c r="H21" s="75" t="s">
        <v>329</v>
      </c>
      <c r="I21" s="75" t="s">
        <v>333</v>
      </c>
      <c r="J21" s="75" t="s">
        <v>1729</v>
      </c>
      <c r="K21" s="75" t="s">
        <v>1730</v>
      </c>
      <c r="L21" s="75" t="s">
        <v>1731</v>
      </c>
      <c r="M21" s="221" t="s">
        <v>1732</v>
      </c>
      <c r="N21" s="75" t="s">
        <v>1733</v>
      </c>
      <c r="O21" s="75" t="s">
        <v>1734</v>
      </c>
      <c r="P21" s="221" t="s">
        <v>1735</v>
      </c>
      <c r="Q21" s="75" t="s">
        <v>1736</v>
      </c>
      <c r="R21" s="75" t="s">
        <v>1737</v>
      </c>
      <c r="S21" s="75" t="s">
        <v>1735</v>
      </c>
      <c r="T21" s="75" t="s">
        <v>1736</v>
      </c>
      <c r="U21" s="75" t="s">
        <v>1737</v>
      </c>
      <c r="V21" s="221" t="s">
        <v>1738</v>
      </c>
      <c r="W21" s="75" t="s">
        <v>1739</v>
      </c>
      <c r="X21" s="75" t="s">
        <v>1740</v>
      </c>
      <c r="Y21" s="75" t="s">
        <v>1738</v>
      </c>
      <c r="Z21" s="75" t="s">
        <v>1739</v>
      </c>
      <c r="AA21" s="75" t="s">
        <v>1740</v>
      </c>
      <c r="AB21" s="221" t="s">
        <v>1741</v>
      </c>
      <c r="AC21" s="75" t="s">
        <v>1742</v>
      </c>
      <c r="AD21" s="75" t="s">
        <v>1701</v>
      </c>
      <c r="AE21" s="75" t="s">
        <v>1741</v>
      </c>
      <c r="AF21" s="75" t="s">
        <v>1742</v>
      </c>
      <c r="AG21" s="75" t="s">
        <v>1701</v>
      </c>
      <c r="AH21" s="221" t="s">
        <v>1743</v>
      </c>
      <c r="AI21" s="75" t="s">
        <v>1744</v>
      </c>
      <c r="AJ21" s="75" t="s">
        <v>1745</v>
      </c>
    </row>
    <row r="22" spans="1:36" ht="15.75" thickBot="1" x14ac:dyDescent="0.3">
      <c r="A22" s="75">
        <v>521905111111413</v>
      </c>
      <c r="B22" s="75">
        <v>7897473203990</v>
      </c>
      <c r="C22" s="75" t="s">
        <v>2444</v>
      </c>
      <c r="D22" s="75" t="s">
        <v>256</v>
      </c>
      <c r="E22" s="75" t="s">
        <v>258</v>
      </c>
      <c r="F22" s="75" t="s">
        <v>322</v>
      </c>
      <c r="G22" s="75" t="s">
        <v>491</v>
      </c>
      <c r="H22" s="75" t="s">
        <v>329</v>
      </c>
      <c r="I22" s="75" t="s">
        <v>334</v>
      </c>
      <c r="J22" s="75" t="s">
        <v>1244</v>
      </c>
      <c r="K22" s="75" t="s">
        <v>1250</v>
      </c>
      <c r="L22" s="75" t="s">
        <v>1746</v>
      </c>
      <c r="M22" s="221" t="s">
        <v>1747</v>
      </c>
      <c r="N22" s="75" t="s">
        <v>1748</v>
      </c>
      <c r="O22" s="75" t="s">
        <v>1749</v>
      </c>
      <c r="P22" s="221" t="s">
        <v>1750</v>
      </c>
      <c r="Q22" s="75" t="s">
        <v>1751</v>
      </c>
      <c r="R22" s="75" t="s">
        <v>1752</v>
      </c>
      <c r="S22" s="75" t="s">
        <v>1750</v>
      </c>
      <c r="T22" s="75" t="s">
        <v>1751</v>
      </c>
      <c r="U22" s="75" t="s">
        <v>1752</v>
      </c>
      <c r="V22" s="221" t="s">
        <v>1753</v>
      </c>
      <c r="W22" s="75" t="s">
        <v>1754</v>
      </c>
      <c r="X22" s="75" t="s">
        <v>1755</v>
      </c>
      <c r="Y22" s="75" t="s">
        <v>1753</v>
      </c>
      <c r="Z22" s="75" t="s">
        <v>1754</v>
      </c>
      <c r="AA22" s="75" t="s">
        <v>1755</v>
      </c>
      <c r="AB22" s="221" t="s">
        <v>1756</v>
      </c>
      <c r="AC22" s="75" t="s">
        <v>1757</v>
      </c>
      <c r="AD22" s="75" t="s">
        <v>1758</v>
      </c>
      <c r="AE22" s="75" t="s">
        <v>1756</v>
      </c>
      <c r="AF22" s="75" t="s">
        <v>1757</v>
      </c>
      <c r="AG22" s="75" t="s">
        <v>1758</v>
      </c>
      <c r="AH22" s="221" t="s">
        <v>1759</v>
      </c>
      <c r="AI22" s="75" t="s">
        <v>1760</v>
      </c>
      <c r="AJ22" s="75" t="s">
        <v>1761</v>
      </c>
    </row>
    <row r="23" spans="1:36" ht="15.75" thickBot="1" x14ac:dyDescent="0.3">
      <c r="A23" s="75">
        <v>521905401160417</v>
      </c>
      <c r="B23" s="75">
        <v>7897473204331</v>
      </c>
      <c r="C23" s="75" t="s">
        <v>211</v>
      </c>
      <c r="D23" s="75" t="s">
        <v>240</v>
      </c>
      <c r="E23" s="75" t="s">
        <v>46</v>
      </c>
      <c r="F23" s="75" t="s">
        <v>1423</v>
      </c>
      <c r="G23" s="75" t="s">
        <v>491</v>
      </c>
      <c r="H23" s="75" t="s">
        <v>335</v>
      </c>
      <c r="I23" s="75" t="s">
        <v>336</v>
      </c>
      <c r="J23" s="75" t="s">
        <v>1762</v>
      </c>
      <c r="K23" s="75" t="s">
        <v>1763</v>
      </c>
      <c r="L23" s="75" t="s">
        <v>1764</v>
      </c>
      <c r="M23" s="221" t="s">
        <v>1765</v>
      </c>
      <c r="N23" s="75" t="s">
        <v>1766</v>
      </c>
      <c r="O23" s="75" t="s">
        <v>1767</v>
      </c>
      <c r="P23" s="221" t="s">
        <v>1768</v>
      </c>
      <c r="Q23" s="75" t="s">
        <v>1769</v>
      </c>
      <c r="R23" s="75" t="s">
        <v>1770</v>
      </c>
      <c r="S23" s="75" t="s">
        <v>1771</v>
      </c>
      <c r="T23" s="75" t="s">
        <v>1772</v>
      </c>
      <c r="U23" s="75" t="s">
        <v>1773</v>
      </c>
      <c r="V23" s="221" t="s">
        <v>1774</v>
      </c>
      <c r="W23" s="75" t="s">
        <v>1775</v>
      </c>
      <c r="X23" s="75" t="s">
        <v>1776</v>
      </c>
      <c r="Y23" s="75" t="s">
        <v>1323</v>
      </c>
      <c r="Z23" s="75" t="s">
        <v>1189</v>
      </c>
      <c r="AA23" s="75" t="s">
        <v>1777</v>
      </c>
      <c r="AB23" s="221" t="s">
        <v>1778</v>
      </c>
      <c r="AC23" s="75" t="s">
        <v>1492</v>
      </c>
      <c r="AD23" s="75" t="s">
        <v>1779</v>
      </c>
      <c r="AE23" s="75" t="s">
        <v>1780</v>
      </c>
      <c r="AF23" s="75" t="s">
        <v>1781</v>
      </c>
      <c r="AG23" s="75" t="s">
        <v>1782</v>
      </c>
      <c r="AH23" s="221" t="s">
        <v>1783</v>
      </c>
      <c r="AI23" s="75" t="s">
        <v>1427</v>
      </c>
      <c r="AJ23" s="75" t="s">
        <v>1784</v>
      </c>
    </row>
    <row r="24" spans="1:36" ht="15.75" thickBot="1" x14ac:dyDescent="0.3">
      <c r="A24" s="75">
        <v>521905501173316</v>
      </c>
      <c r="B24" s="75">
        <v>7897473204270</v>
      </c>
      <c r="C24" s="75" t="s">
        <v>2445</v>
      </c>
      <c r="D24" s="75" t="s">
        <v>242</v>
      </c>
      <c r="E24" s="75" t="s">
        <v>337</v>
      </c>
      <c r="F24" s="75" t="s">
        <v>1452</v>
      </c>
      <c r="G24" s="75" t="s">
        <v>491</v>
      </c>
      <c r="H24" s="75" t="s">
        <v>338</v>
      </c>
      <c r="I24" s="75" t="s">
        <v>339</v>
      </c>
      <c r="J24" s="75" t="s">
        <v>1785</v>
      </c>
      <c r="K24" s="75" t="s">
        <v>1786</v>
      </c>
      <c r="L24" s="75" t="s">
        <v>1787</v>
      </c>
      <c r="M24" s="221" t="s">
        <v>1788</v>
      </c>
      <c r="N24" s="75" t="s">
        <v>1789</v>
      </c>
      <c r="O24" s="75" t="s">
        <v>1790</v>
      </c>
      <c r="P24" s="221" t="s">
        <v>1791</v>
      </c>
      <c r="Q24" s="75" t="s">
        <v>1792</v>
      </c>
      <c r="R24" s="75" t="s">
        <v>1793</v>
      </c>
      <c r="S24" s="75" t="s">
        <v>1794</v>
      </c>
      <c r="T24" s="75" t="s">
        <v>1795</v>
      </c>
      <c r="U24" s="75" t="s">
        <v>1796</v>
      </c>
      <c r="V24" s="221" t="s">
        <v>1797</v>
      </c>
      <c r="W24" s="75" t="s">
        <v>1798</v>
      </c>
      <c r="X24" s="75" t="s">
        <v>1799</v>
      </c>
      <c r="Y24" s="75" t="s">
        <v>1800</v>
      </c>
      <c r="Z24" s="75" t="s">
        <v>1801</v>
      </c>
      <c r="AA24" s="75" t="s">
        <v>1802</v>
      </c>
      <c r="AB24" s="221" t="s">
        <v>1803</v>
      </c>
      <c r="AC24" s="75" t="s">
        <v>1804</v>
      </c>
      <c r="AD24" s="75" t="s">
        <v>1805</v>
      </c>
      <c r="AE24" s="75" t="s">
        <v>1806</v>
      </c>
      <c r="AF24" s="75" t="s">
        <v>1807</v>
      </c>
      <c r="AG24" s="75" t="s">
        <v>1808</v>
      </c>
      <c r="AH24" s="221" t="s">
        <v>1809</v>
      </c>
      <c r="AI24" s="75" t="s">
        <v>1810</v>
      </c>
      <c r="AJ24" s="75" t="s">
        <v>1811</v>
      </c>
    </row>
    <row r="25" spans="1:36" ht="15.75" thickBot="1" x14ac:dyDescent="0.3">
      <c r="A25" s="75">
        <v>521905701172313</v>
      </c>
      <c r="B25" s="75">
        <v>7897473205772</v>
      </c>
      <c r="C25" s="75" t="s">
        <v>134</v>
      </c>
      <c r="D25" s="75" t="s">
        <v>241</v>
      </c>
      <c r="E25" s="75" t="s">
        <v>340</v>
      </c>
      <c r="F25" s="75" t="s">
        <v>1452</v>
      </c>
      <c r="G25" s="75" t="s">
        <v>491</v>
      </c>
      <c r="H25" s="75" t="s">
        <v>341</v>
      </c>
      <c r="I25" s="75" t="s">
        <v>342</v>
      </c>
      <c r="J25" s="75" t="s">
        <v>1812</v>
      </c>
      <c r="K25" s="75" t="s">
        <v>1813</v>
      </c>
      <c r="L25" s="75" t="s">
        <v>1814</v>
      </c>
      <c r="M25" s="221" t="s">
        <v>1815</v>
      </c>
      <c r="N25" s="75" t="s">
        <v>1816</v>
      </c>
      <c r="O25" s="75" t="s">
        <v>1817</v>
      </c>
      <c r="P25" s="221" t="s">
        <v>1818</v>
      </c>
      <c r="Q25" s="75" t="s">
        <v>1819</v>
      </c>
      <c r="R25" s="75" t="s">
        <v>1820</v>
      </c>
      <c r="S25" s="75" t="s">
        <v>1821</v>
      </c>
      <c r="T25" s="75" t="s">
        <v>1822</v>
      </c>
      <c r="U25" s="75" t="s">
        <v>1823</v>
      </c>
      <c r="V25" s="221" t="s">
        <v>1824</v>
      </c>
      <c r="W25" s="75" t="s">
        <v>1825</v>
      </c>
      <c r="X25" s="75" t="s">
        <v>1826</v>
      </c>
      <c r="Y25" s="75" t="s">
        <v>1827</v>
      </c>
      <c r="Z25" s="75" t="s">
        <v>1530</v>
      </c>
      <c r="AA25" s="75" t="s">
        <v>1828</v>
      </c>
      <c r="AB25" s="221" t="s">
        <v>1829</v>
      </c>
      <c r="AC25" s="75" t="s">
        <v>1028</v>
      </c>
      <c r="AD25" s="75" t="s">
        <v>1830</v>
      </c>
      <c r="AE25" s="75" t="s">
        <v>1831</v>
      </c>
      <c r="AF25" s="75" t="s">
        <v>1533</v>
      </c>
      <c r="AG25" s="75" t="s">
        <v>1832</v>
      </c>
      <c r="AH25" s="221" t="s">
        <v>1833</v>
      </c>
      <c r="AI25" s="75" t="s">
        <v>1525</v>
      </c>
      <c r="AJ25" s="75" t="s">
        <v>1834</v>
      </c>
    </row>
    <row r="26" spans="1:36" ht="15.75" thickBot="1" x14ac:dyDescent="0.3">
      <c r="A26" s="75">
        <v>521905802173315</v>
      </c>
      <c r="B26" s="75">
        <v>7897473206403</v>
      </c>
      <c r="C26" s="75" t="s">
        <v>210</v>
      </c>
      <c r="D26" s="75" t="s">
        <v>248</v>
      </c>
      <c r="E26" s="75" t="s">
        <v>343</v>
      </c>
      <c r="F26" s="75" t="s">
        <v>1423</v>
      </c>
      <c r="G26" s="75" t="s">
        <v>491</v>
      </c>
      <c r="H26" s="75" t="s">
        <v>344</v>
      </c>
      <c r="I26" s="75" t="s">
        <v>345</v>
      </c>
      <c r="J26" s="75" t="s">
        <v>1510</v>
      </c>
      <c r="K26" s="75" t="s">
        <v>1835</v>
      </c>
      <c r="L26" s="75" t="s">
        <v>1836</v>
      </c>
      <c r="M26" s="221" t="s">
        <v>1837</v>
      </c>
      <c r="N26" s="75" t="s">
        <v>1838</v>
      </c>
      <c r="O26" s="75" t="s">
        <v>1839</v>
      </c>
      <c r="P26" s="221" t="s">
        <v>1840</v>
      </c>
      <c r="Q26" s="75" t="s">
        <v>1841</v>
      </c>
      <c r="R26" s="75" t="s">
        <v>1842</v>
      </c>
      <c r="S26" s="75" t="s">
        <v>1843</v>
      </c>
      <c r="T26" s="75" t="s">
        <v>993</v>
      </c>
      <c r="U26" s="75" t="s">
        <v>1844</v>
      </c>
      <c r="V26" s="221" t="s">
        <v>1399</v>
      </c>
      <c r="W26" s="75" t="s">
        <v>1845</v>
      </c>
      <c r="X26" s="75" t="s">
        <v>1846</v>
      </c>
      <c r="Y26" s="75" t="s">
        <v>1847</v>
      </c>
      <c r="Z26" s="75" t="s">
        <v>995</v>
      </c>
      <c r="AA26" s="75" t="s">
        <v>1848</v>
      </c>
      <c r="AB26" s="221" t="s">
        <v>1849</v>
      </c>
      <c r="AC26" s="75" t="s">
        <v>1850</v>
      </c>
      <c r="AD26" s="75" t="s">
        <v>1851</v>
      </c>
      <c r="AE26" s="75" t="s">
        <v>1852</v>
      </c>
      <c r="AF26" s="75" t="s">
        <v>1853</v>
      </c>
      <c r="AG26" s="75" t="s">
        <v>1854</v>
      </c>
      <c r="AH26" s="221" t="s">
        <v>1855</v>
      </c>
      <c r="AI26" s="75" t="s">
        <v>1856</v>
      </c>
      <c r="AJ26" s="75" t="s">
        <v>1857</v>
      </c>
    </row>
    <row r="27" spans="1:36" ht="15.75" thickBot="1" x14ac:dyDescent="0.3">
      <c r="A27" s="75">
        <v>521912060017904</v>
      </c>
      <c r="B27" s="75">
        <v>7897473205864</v>
      </c>
      <c r="C27" s="75" t="s">
        <v>94</v>
      </c>
      <c r="D27" s="75" t="s">
        <v>250</v>
      </c>
      <c r="E27" s="75" t="s">
        <v>105</v>
      </c>
      <c r="F27" s="75" t="s">
        <v>322</v>
      </c>
      <c r="G27" s="75" t="s">
        <v>491</v>
      </c>
      <c r="H27" s="75" t="s">
        <v>346</v>
      </c>
      <c r="I27" s="75" t="s">
        <v>347</v>
      </c>
      <c r="J27" s="75" t="s">
        <v>1858</v>
      </c>
      <c r="K27" s="75" t="s">
        <v>1859</v>
      </c>
      <c r="L27" s="75" t="s">
        <v>1860</v>
      </c>
      <c r="M27" s="221" t="s">
        <v>1861</v>
      </c>
      <c r="N27" s="75" t="s">
        <v>1862</v>
      </c>
      <c r="O27" s="75" t="s">
        <v>1863</v>
      </c>
      <c r="P27" s="221" t="s">
        <v>1864</v>
      </c>
      <c r="Q27" s="75" t="s">
        <v>1865</v>
      </c>
      <c r="R27" s="75" t="s">
        <v>1866</v>
      </c>
      <c r="S27" s="75" t="s">
        <v>1867</v>
      </c>
      <c r="T27" s="75" t="s">
        <v>1868</v>
      </c>
      <c r="U27" s="75" t="s">
        <v>1869</v>
      </c>
      <c r="V27" s="221" t="s">
        <v>1870</v>
      </c>
      <c r="W27" s="75" t="s">
        <v>1871</v>
      </c>
      <c r="X27" s="75" t="s">
        <v>1872</v>
      </c>
      <c r="Y27" s="75" t="s">
        <v>1873</v>
      </c>
      <c r="Z27" s="75" t="s">
        <v>1874</v>
      </c>
      <c r="AA27" s="75" t="s">
        <v>1875</v>
      </c>
      <c r="AB27" s="221" t="s">
        <v>1876</v>
      </c>
      <c r="AC27" s="75" t="s">
        <v>1877</v>
      </c>
      <c r="AD27" s="75" t="s">
        <v>1878</v>
      </c>
      <c r="AE27" s="75" t="s">
        <v>1879</v>
      </c>
      <c r="AF27" s="75" t="s">
        <v>1880</v>
      </c>
      <c r="AG27" s="75" t="s">
        <v>1881</v>
      </c>
      <c r="AH27" s="221" t="s">
        <v>1882</v>
      </c>
      <c r="AI27" s="75" t="s">
        <v>1883</v>
      </c>
      <c r="AJ27" s="75" t="s">
        <v>1884</v>
      </c>
    </row>
    <row r="28" spans="1:36" ht="15.75" thickBot="1" x14ac:dyDescent="0.3">
      <c r="A28" s="75">
        <v>521912060018004</v>
      </c>
      <c r="B28" s="75">
        <v>7897473205871</v>
      </c>
      <c r="C28" s="75" t="s">
        <v>95</v>
      </c>
      <c r="D28" s="75" t="s">
        <v>250</v>
      </c>
      <c r="E28" s="75" t="s">
        <v>106</v>
      </c>
      <c r="F28" s="75" t="s">
        <v>322</v>
      </c>
      <c r="G28" s="75" t="s">
        <v>491</v>
      </c>
      <c r="H28" s="75" t="s">
        <v>346</v>
      </c>
      <c r="I28" s="75" t="s">
        <v>348</v>
      </c>
      <c r="J28" s="75" t="s">
        <v>1885</v>
      </c>
      <c r="K28" s="75" t="s">
        <v>1886</v>
      </c>
      <c r="L28" s="75" t="s">
        <v>1887</v>
      </c>
      <c r="M28" s="221" t="s">
        <v>1888</v>
      </c>
      <c r="N28" s="75" t="s">
        <v>1889</v>
      </c>
      <c r="O28" s="75" t="s">
        <v>1890</v>
      </c>
      <c r="P28" s="221" t="s">
        <v>1891</v>
      </c>
      <c r="Q28" s="75" t="s">
        <v>1892</v>
      </c>
      <c r="R28" s="75" t="s">
        <v>1893</v>
      </c>
      <c r="S28" s="75" t="s">
        <v>1894</v>
      </c>
      <c r="T28" s="75" t="s">
        <v>1895</v>
      </c>
      <c r="U28" s="75" t="s">
        <v>1896</v>
      </c>
      <c r="V28" s="221" t="s">
        <v>1897</v>
      </c>
      <c r="W28" s="75" t="s">
        <v>1898</v>
      </c>
      <c r="X28" s="75" t="s">
        <v>1899</v>
      </c>
      <c r="Y28" s="75" t="s">
        <v>1900</v>
      </c>
      <c r="Z28" s="75" t="s">
        <v>1901</v>
      </c>
      <c r="AA28" s="75" t="s">
        <v>1902</v>
      </c>
      <c r="AB28" s="221" t="s">
        <v>1903</v>
      </c>
      <c r="AC28" s="75" t="s">
        <v>1904</v>
      </c>
      <c r="AD28" s="75" t="s">
        <v>1905</v>
      </c>
      <c r="AE28" s="75" t="s">
        <v>1906</v>
      </c>
      <c r="AF28" s="75" t="s">
        <v>1907</v>
      </c>
      <c r="AG28" s="75" t="s">
        <v>1908</v>
      </c>
      <c r="AH28" s="221" t="s">
        <v>1909</v>
      </c>
      <c r="AI28" s="75" t="s">
        <v>1910</v>
      </c>
      <c r="AJ28" s="75" t="s">
        <v>1911</v>
      </c>
    </row>
    <row r="29" spans="1:36" ht="15.75" thickBot="1" x14ac:dyDescent="0.3">
      <c r="A29" s="75">
        <v>521912070018104</v>
      </c>
      <c r="B29" s="75">
        <v>7897473200227</v>
      </c>
      <c r="C29" s="75" t="s">
        <v>87</v>
      </c>
      <c r="D29" s="75" t="s">
        <v>252</v>
      </c>
      <c r="E29" s="75" t="s">
        <v>308</v>
      </c>
      <c r="F29" s="75" t="s">
        <v>1423</v>
      </c>
      <c r="G29" s="75" t="s">
        <v>491</v>
      </c>
      <c r="H29" s="75" t="s">
        <v>349</v>
      </c>
      <c r="I29" s="75" t="s">
        <v>350</v>
      </c>
      <c r="J29" s="75" t="s">
        <v>1912</v>
      </c>
      <c r="K29" s="75" t="s">
        <v>1913</v>
      </c>
      <c r="L29" s="75" t="s">
        <v>1914</v>
      </c>
      <c r="M29" s="221" t="s">
        <v>1915</v>
      </c>
      <c r="N29" s="75" t="s">
        <v>1916</v>
      </c>
      <c r="O29" s="75" t="s">
        <v>1917</v>
      </c>
      <c r="P29" s="221" t="s">
        <v>1918</v>
      </c>
      <c r="Q29" s="75" t="s">
        <v>1919</v>
      </c>
      <c r="R29" s="75" t="s">
        <v>1920</v>
      </c>
      <c r="S29" s="75" t="s">
        <v>1918</v>
      </c>
      <c r="T29" s="75" t="s">
        <v>1919</v>
      </c>
      <c r="U29" s="75" t="s">
        <v>1920</v>
      </c>
      <c r="V29" s="221" t="s">
        <v>1921</v>
      </c>
      <c r="W29" s="75" t="s">
        <v>1922</v>
      </c>
      <c r="X29" s="75" t="s">
        <v>1923</v>
      </c>
      <c r="Y29" s="75" t="s">
        <v>1921</v>
      </c>
      <c r="Z29" s="75" t="s">
        <v>1922</v>
      </c>
      <c r="AA29" s="75" t="s">
        <v>1923</v>
      </c>
      <c r="AB29" s="221" t="s">
        <v>1924</v>
      </c>
      <c r="AC29" s="75" t="s">
        <v>1925</v>
      </c>
      <c r="AD29" s="75" t="s">
        <v>1926</v>
      </c>
      <c r="AE29" s="75" t="s">
        <v>1924</v>
      </c>
      <c r="AF29" s="75" t="s">
        <v>1925</v>
      </c>
      <c r="AG29" s="75" t="s">
        <v>1926</v>
      </c>
      <c r="AH29" s="221" t="s">
        <v>1927</v>
      </c>
      <c r="AI29" s="75" t="s">
        <v>1928</v>
      </c>
      <c r="AJ29" s="75" t="s">
        <v>1929</v>
      </c>
    </row>
    <row r="30" spans="1:36" ht="15.75" thickBot="1" x14ac:dyDescent="0.3">
      <c r="A30" s="75">
        <v>521912070018204</v>
      </c>
      <c r="B30" s="75">
        <v>7897473200234</v>
      </c>
      <c r="C30" s="75" t="s">
        <v>88</v>
      </c>
      <c r="D30" s="75" t="s">
        <v>252</v>
      </c>
      <c r="E30" s="75" t="s">
        <v>309</v>
      </c>
      <c r="F30" s="75" t="s">
        <v>1423</v>
      </c>
      <c r="G30" s="75" t="s">
        <v>491</v>
      </c>
      <c r="H30" s="75" t="s">
        <v>349</v>
      </c>
      <c r="I30" s="75" t="s">
        <v>351</v>
      </c>
      <c r="J30" s="75" t="s">
        <v>1930</v>
      </c>
      <c r="K30" s="75" t="s">
        <v>1931</v>
      </c>
      <c r="L30" s="75" t="s">
        <v>1932</v>
      </c>
      <c r="M30" s="221" t="s">
        <v>1933</v>
      </c>
      <c r="N30" s="75" t="s">
        <v>1934</v>
      </c>
      <c r="O30" s="75" t="s">
        <v>1935</v>
      </c>
      <c r="P30" s="221" t="s">
        <v>1936</v>
      </c>
      <c r="Q30" s="75" t="s">
        <v>1937</v>
      </c>
      <c r="R30" s="75" t="s">
        <v>1938</v>
      </c>
      <c r="S30" s="75" t="s">
        <v>1936</v>
      </c>
      <c r="T30" s="75" t="s">
        <v>1937</v>
      </c>
      <c r="U30" s="75" t="s">
        <v>1938</v>
      </c>
      <c r="V30" s="221" t="s">
        <v>1939</v>
      </c>
      <c r="W30" s="75" t="s">
        <v>1940</v>
      </c>
      <c r="X30" s="75" t="s">
        <v>1941</v>
      </c>
      <c r="Y30" s="75" t="s">
        <v>1939</v>
      </c>
      <c r="Z30" s="75" t="s">
        <v>1940</v>
      </c>
      <c r="AA30" s="75" t="s">
        <v>1941</v>
      </c>
      <c r="AB30" s="221" t="s">
        <v>1942</v>
      </c>
      <c r="AC30" s="75" t="s">
        <v>1943</v>
      </c>
      <c r="AD30" s="75" t="s">
        <v>1944</v>
      </c>
      <c r="AE30" s="75" t="s">
        <v>1942</v>
      </c>
      <c r="AF30" s="75" t="s">
        <v>1943</v>
      </c>
      <c r="AG30" s="75" t="s">
        <v>1944</v>
      </c>
      <c r="AH30" s="221" t="s">
        <v>1945</v>
      </c>
      <c r="AI30" s="75" t="s">
        <v>1946</v>
      </c>
      <c r="AJ30" s="75" t="s">
        <v>1947</v>
      </c>
    </row>
    <row r="31" spans="1:36" ht="15.75" thickBot="1" x14ac:dyDescent="0.3">
      <c r="A31" s="75">
        <v>521912070018306</v>
      </c>
      <c r="B31" s="75">
        <v>7897473206526</v>
      </c>
      <c r="C31" s="75" t="s">
        <v>98</v>
      </c>
      <c r="D31" s="75" t="s">
        <v>253</v>
      </c>
      <c r="E31" s="75" t="s">
        <v>254</v>
      </c>
      <c r="F31" s="75" t="s">
        <v>1423</v>
      </c>
      <c r="G31" s="75" t="s">
        <v>491</v>
      </c>
      <c r="H31" s="75" t="s">
        <v>349</v>
      </c>
      <c r="I31" s="75" t="s">
        <v>352</v>
      </c>
      <c r="J31" s="75" t="s">
        <v>1948</v>
      </c>
      <c r="K31" s="75" t="s">
        <v>1949</v>
      </c>
      <c r="L31" s="75" t="s">
        <v>1950</v>
      </c>
      <c r="M31" s="221" t="s">
        <v>1951</v>
      </c>
      <c r="N31" s="75" t="s">
        <v>1952</v>
      </c>
      <c r="O31" s="75" t="s">
        <v>1953</v>
      </c>
      <c r="P31" s="221" t="s">
        <v>1954</v>
      </c>
      <c r="Q31" s="75" t="s">
        <v>1955</v>
      </c>
      <c r="R31" s="75" t="s">
        <v>1956</v>
      </c>
      <c r="S31" s="75" t="s">
        <v>1954</v>
      </c>
      <c r="T31" s="75" t="s">
        <v>1955</v>
      </c>
      <c r="U31" s="75" t="s">
        <v>1956</v>
      </c>
      <c r="V31" s="221" t="s">
        <v>1957</v>
      </c>
      <c r="W31" s="75" t="s">
        <v>1958</v>
      </c>
      <c r="X31" s="75" t="s">
        <v>1959</v>
      </c>
      <c r="Y31" s="75" t="s">
        <v>1957</v>
      </c>
      <c r="Z31" s="75" t="s">
        <v>1958</v>
      </c>
      <c r="AA31" s="75" t="s">
        <v>1959</v>
      </c>
      <c r="AB31" s="221" t="s">
        <v>1960</v>
      </c>
      <c r="AC31" s="75" t="s">
        <v>1961</v>
      </c>
      <c r="AD31" s="75" t="s">
        <v>1962</v>
      </c>
      <c r="AE31" s="75" t="s">
        <v>1960</v>
      </c>
      <c r="AF31" s="75" t="s">
        <v>1961</v>
      </c>
      <c r="AG31" s="75" t="s">
        <v>1962</v>
      </c>
      <c r="AH31" s="221" t="s">
        <v>1963</v>
      </c>
      <c r="AI31" s="75" t="s">
        <v>1964</v>
      </c>
      <c r="AJ31" s="75" t="s">
        <v>1965</v>
      </c>
    </row>
    <row r="32" spans="1:36" ht="15.75" thickBot="1" x14ac:dyDescent="0.3">
      <c r="A32" s="75">
        <v>521912070018406</v>
      </c>
      <c r="B32" s="75">
        <v>7897473206533</v>
      </c>
      <c r="C32" s="75" t="s">
        <v>99</v>
      </c>
      <c r="D32" s="75" t="s">
        <v>253</v>
      </c>
      <c r="E32" s="75" t="s">
        <v>255</v>
      </c>
      <c r="F32" s="75" t="s">
        <v>1423</v>
      </c>
      <c r="G32" s="75" t="s">
        <v>491</v>
      </c>
      <c r="H32" s="75" t="s">
        <v>349</v>
      </c>
      <c r="I32" s="75" t="s">
        <v>353</v>
      </c>
      <c r="J32" s="75" t="s">
        <v>1966</v>
      </c>
      <c r="K32" s="75" t="s">
        <v>1967</v>
      </c>
      <c r="L32" s="75" t="s">
        <v>1968</v>
      </c>
      <c r="M32" s="221" t="s">
        <v>1969</v>
      </c>
      <c r="N32" s="75" t="s">
        <v>1970</v>
      </c>
      <c r="O32" s="75" t="s">
        <v>1971</v>
      </c>
      <c r="P32" s="221" t="s">
        <v>1972</v>
      </c>
      <c r="Q32" s="75" t="s">
        <v>1973</v>
      </c>
      <c r="R32" s="75" t="s">
        <v>1974</v>
      </c>
      <c r="S32" s="75" t="s">
        <v>1972</v>
      </c>
      <c r="T32" s="75" t="s">
        <v>1973</v>
      </c>
      <c r="U32" s="75" t="s">
        <v>1974</v>
      </c>
      <c r="V32" s="221" t="s">
        <v>1975</v>
      </c>
      <c r="W32" s="75" t="s">
        <v>1976</v>
      </c>
      <c r="X32" s="75" t="s">
        <v>1977</v>
      </c>
      <c r="Y32" s="75" t="s">
        <v>1975</v>
      </c>
      <c r="Z32" s="75" t="s">
        <v>1976</v>
      </c>
      <c r="AA32" s="75" t="s">
        <v>1977</v>
      </c>
      <c r="AB32" s="221" t="s">
        <v>1978</v>
      </c>
      <c r="AC32" s="75" t="s">
        <v>1979</v>
      </c>
      <c r="AD32" s="75" t="s">
        <v>1980</v>
      </c>
      <c r="AE32" s="75" t="s">
        <v>1978</v>
      </c>
      <c r="AF32" s="75" t="s">
        <v>1979</v>
      </c>
      <c r="AG32" s="75" t="s">
        <v>1980</v>
      </c>
      <c r="AH32" s="221" t="s">
        <v>1981</v>
      </c>
      <c r="AI32" s="75" t="s">
        <v>1982</v>
      </c>
      <c r="AJ32" s="75" t="s">
        <v>1983</v>
      </c>
    </row>
    <row r="33" spans="1:36" ht="15.75" thickBot="1" x14ac:dyDescent="0.3">
      <c r="A33" s="75">
        <v>521912120018614</v>
      </c>
      <c r="B33" s="75">
        <v>7897473206922</v>
      </c>
      <c r="C33" s="75" t="s">
        <v>150</v>
      </c>
      <c r="D33" s="75" t="s">
        <v>1984</v>
      </c>
      <c r="E33" s="75" t="s">
        <v>103</v>
      </c>
      <c r="F33" s="75" t="s">
        <v>1452</v>
      </c>
      <c r="G33" s="75" t="s">
        <v>491</v>
      </c>
      <c r="H33" s="75" t="s">
        <v>1985</v>
      </c>
      <c r="I33" s="75" t="s">
        <v>366</v>
      </c>
      <c r="J33" s="75" t="s">
        <v>1986</v>
      </c>
      <c r="K33" s="75" t="s">
        <v>1987</v>
      </c>
      <c r="L33" s="75" t="s">
        <v>1988</v>
      </c>
      <c r="M33" s="221" t="s">
        <v>1989</v>
      </c>
      <c r="N33" s="75" t="s">
        <v>1990</v>
      </c>
      <c r="O33" s="75" t="s">
        <v>1991</v>
      </c>
      <c r="P33" s="221" t="s">
        <v>1992</v>
      </c>
      <c r="Q33" s="75" t="s">
        <v>1993</v>
      </c>
      <c r="R33" s="75" t="s">
        <v>1245</v>
      </c>
      <c r="S33" s="75" t="s">
        <v>1992</v>
      </c>
      <c r="T33" s="75" t="s">
        <v>1993</v>
      </c>
      <c r="U33" s="75" t="s">
        <v>1245</v>
      </c>
      <c r="V33" s="221" t="s">
        <v>1994</v>
      </c>
      <c r="W33" s="75" t="s">
        <v>1995</v>
      </c>
      <c r="X33" s="75" t="s">
        <v>1996</v>
      </c>
      <c r="Y33" s="75" t="s">
        <v>1994</v>
      </c>
      <c r="Z33" s="75" t="s">
        <v>1995</v>
      </c>
      <c r="AA33" s="75" t="s">
        <v>1996</v>
      </c>
      <c r="AB33" s="221" t="s">
        <v>1997</v>
      </c>
      <c r="AC33" s="75" t="s">
        <v>1998</v>
      </c>
      <c r="AD33" s="75" t="s">
        <v>1999</v>
      </c>
      <c r="AE33" s="75" t="s">
        <v>1997</v>
      </c>
      <c r="AF33" s="75" t="s">
        <v>1998</v>
      </c>
      <c r="AG33" s="75" t="s">
        <v>1999</v>
      </c>
      <c r="AH33" s="221" t="s">
        <v>2000</v>
      </c>
      <c r="AI33" s="75" t="s">
        <v>2001</v>
      </c>
      <c r="AJ33" s="75" t="s">
        <v>2002</v>
      </c>
    </row>
    <row r="34" spans="1:36" ht="15.75" thickBot="1" x14ac:dyDescent="0.3">
      <c r="A34" s="75">
        <v>521913030019014</v>
      </c>
      <c r="B34" s="75">
        <v>7897473206694</v>
      </c>
      <c r="C34" s="75" t="s">
        <v>160</v>
      </c>
      <c r="D34" s="75" t="s">
        <v>251</v>
      </c>
      <c r="E34" s="75" t="s">
        <v>307</v>
      </c>
      <c r="F34" s="75" t="s">
        <v>322</v>
      </c>
      <c r="G34" s="75" t="s">
        <v>491</v>
      </c>
      <c r="H34" s="75" t="s">
        <v>2003</v>
      </c>
      <c r="I34" s="75" t="s">
        <v>660</v>
      </c>
      <c r="J34" s="75" t="s">
        <v>2004</v>
      </c>
      <c r="K34" s="75" t="s">
        <v>2005</v>
      </c>
      <c r="L34" s="75" t="s">
        <v>2006</v>
      </c>
      <c r="M34" s="221" t="s">
        <v>2007</v>
      </c>
      <c r="N34" s="75" t="s">
        <v>2008</v>
      </c>
      <c r="O34" s="75" t="s">
        <v>2009</v>
      </c>
      <c r="P34" s="221" t="s">
        <v>2010</v>
      </c>
      <c r="Q34" s="75" t="s">
        <v>2011</v>
      </c>
      <c r="R34" s="75" t="s">
        <v>2012</v>
      </c>
      <c r="S34" s="75" t="s">
        <v>2010</v>
      </c>
      <c r="T34" s="75" t="s">
        <v>2011</v>
      </c>
      <c r="U34" s="75" t="s">
        <v>2012</v>
      </c>
      <c r="V34" s="221" t="s">
        <v>2013</v>
      </c>
      <c r="W34" s="75" t="s">
        <v>2014</v>
      </c>
      <c r="X34" s="75" t="s">
        <v>2015</v>
      </c>
      <c r="Y34" s="75" t="s">
        <v>2013</v>
      </c>
      <c r="Z34" s="75" t="s">
        <v>2014</v>
      </c>
      <c r="AA34" s="75" t="s">
        <v>2015</v>
      </c>
      <c r="AB34" s="221" t="s">
        <v>2016</v>
      </c>
      <c r="AC34" s="75" t="s">
        <v>2017</v>
      </c>
      <c r="AD34" s="75" t="s">
        <v>2018</v>
      </c>
      <c r="AE34" s="75" t="s">
        <v>2016</v>
      </c>
      <c r="AF34" s="75" t="s">
        <v>2017</v>
      </c>
      <c r="AG34" s="75" t="s">
        <v>2018</v>
      </c>
      <c r="AH34" s="221" t="s">
        <v>2019</v>
      </c>
      <c r="AI34" s="75" t="s">
        <v>2020</v>
      </c>
      <c r="AJ34" s="75" t="s">
        <v>2021</v>
      </c>
    </row>
    <row r="35" spans="1:36" ht="15.75" thickBot="1" x14ac:dyDescent="0.3">
      <c r="A35" s="75">
        <v>521913100019105</v>
      </c>
      <c r="B35" s="75">
        <v>7897473206540</v>
      </c>
      <c r="C35" s="75" t="s">
        <v>209</v>
      </c>
      <c r="D35" s="75" t="s">
        <v>243</v>
      </c>
      <c r="E35" s="75" t="s">
        <v>244</v>
      </c>
      <c r="F35" s="75" t="s">
        <v>322</v>
      </c>
      <c r="G35" s="75" t="s">
        <v>491</v>
      </c>
      <c r="H35" s="75" t="s">
        <v>354</v>
      </c>
      <c r="I35" s="75" t="s">
        <v>355</v>
      </c>
      <c r="J35" s="75" t="s">
        <v>2022</v>
      </c>
      <c r="K35" s="75" t="s">
        <v>2023</v>
      </c>
      <c r="L35" s="75" t="s">
        <v>2024</v>
      </c>
      <c r="M35" s="221" t="s">
        <v>1029</v>
      </c>
      <c r="N35" s="75" t="s">
        <v>2025</v>
      </c>
      <c r="O35" s="75" t="s">
        <v>2026</v>
      </c>
      <c r="P35" s="221" t="s">
        <v>2027</v>
      </c>
      <c r="Q35" s="75" t="s">
        <v>2028</v>
      </c>
      <c r="R35" s="75" t="s">
        <v>2029</v>
      </c>
      <c r="S35" s="75" t="s">
        <v>2030</v>
      </c>
      <c r="T35" s="75" t="s">
        <v>2031</v>
      </c>
      <c r="U35" s="75" t="s">
        <v>2032</v>
      </c>
      <c r="V35" s="221" t="s">
        <v>1210</v>
      </c>
      <c r="W35" s="75" t="s">
        <v>2033</v>
      </c>
      <c r="X35" s="75" t="s">
        <v>2034</v>
      </c>
      <c r="Y35" s="75" t="s">
        <v>2035</v>
      </c>
      <c r="Z35" s="75" t="s">
        <v>2036</v>
      </c>
      <c r="AA35" s="75" t="s">
        <v>575</v>
      </c>
      <c r="AB35" s="221" t="s">
        <v>2037</v>
      </c>
      <c r="AC35" s="75" t="s">
        <v>2038</v>
      </c>
      <c r="AD35" s="75" t="s">
        <v>2039</v>
      </c>
      <c r="AE35" s="75" t="s">
        <v>1292</v>
      </c>
      <c r="AF35" s="75" t="s">
        <v>1468</v>
      </c>
      <c r="AG35" s="75" t="s">
        <v>1469</v>
      </c>
      <c r="AH35" s="221" t="s">
        <v>2040</v>
      </c>
      <c r="AI35" s="75" t="s">
        <v>2041</v>
      </c>
      <c r="AJ35" s="75" t="s">
        <v>2042</v>
      </c>
    </row>
    <row r="36" spans="1:36" ht="15.75" thickBot="1" x14ac:dyDescent="0.3">
      <c r="A36" s="75">
        <v>521914110019205</v>
      </c>
      <c r="B36" s="75">
        <v>7897473206854</v>
      </c>
      <c r="C36" s="75" t="s">
        <v>156</v>
      </c>
      <c r="D36" s="75" t="s">
        <v>249</v>
      </c>
      <c r="E36" s="75" t="s">
        <v>154</v>
      </c>
      <c r="F36" s="75" t="s">
        <v>322</v>
      </c>
      <c r="G36" s="75" t="s">
        <v>491</v>
      </c>
      <c r="H36" s="75" t="s">
        <v>356</v>
      </c>
      <c r="I36" s="75" t="s">
        <v>357</v>
      </c>
      <c r="J36" s="75" t="s">
        <v>2043</v>
      </c>
      <c r="K36" s="75" t="s">
        <v>2044</v>
      </c>
      <c r="L36" s="75" t="s">
        <v>1488</v>
      </c>
      <c r="M36" s="221" t="s">
        <v>2045</v>
      </c>
      <c r="N36" s="75" t="s">
        <v>2046</v>
      </c>
      <c r="O36" s="75" t="s">
        <v>2047</v>
      </c>
      <c r="P36" s="221" t="s">
        <v>2048</v>
      </c>
      <c r="Q36" s="75" t="s">
        <v>2049</v>
      </c>
      <c r="R36" s="75" t="s">
        <v>2050</v>
      </c>
      <c r="S36" s="75" t="s">
        <v>2051</v>
      </c>
      <c r="T36" s="75" t="s">
        <v>2052</v>
      </c>
      <c r="U36" s="75" t="s">
        <v>2053</v>
      </c>
      <c r="V36" s="221" t="s">
        <v>2054</v>
      </c>
      <c r="W36" s="75" t="s">
        <v>2055</v>
      </c>
      <c r="X36" s="75" t="s">
        <v>2056</v>
      </c>
      <c r="Y36" s="75" t="s">
        <v>2057</v>
      </c>
      <c r="Z36" s="75" t="s">
        <v>1430</v>
      </c>
      <c r="AA36" s="75" t="s">
        <v>689</v>
      </c>
      <c r="AB36" s="221" t="s">
        <v>2058</v>
      </c>
      <c r="AC36" s="75" t="s">
        <v>2059</v>
      </c>
      <c r="AD36" s="75" t="s">
        <v>2060</v>
      </c>
      <c r="AE36" s="75" t="s">
        <v>2061</v>
      </c>
      <c r="AF36" s="75" t="s">
        <v>2062</v>
      </c>
      <c r="AG36" s="75" t="s">
        <v>809</v>
      </c>
      <c r="AH36" s="221" t="s">
        <v>2063</v>
      </c>
      <c r="AI36" s="75" t="s">
        <v>2064</v>
      </c>
      <c r="AJ36" s="75" t="s">
        <v>2065</v>
      </c>
    </row>
    <row r="37" spans="1:36" ht="15.75" thickBot="1" x14ac:dyDescent="0.3">
      <c r="A37" s="75">
        <v>521914110019305</v>
      </c>
      <c r="B37" s="75">
        <v>7897473206861</v>
      </c>
      <c r="C37" s="75" t="s">
        <v>157</v>
      </c>
      <c r="D37" s="75" t="s">
        <v>249</v>
      </c>
      <c r="E37" s="75" t="s">
        <v>155</v>
      </c>
      <c r="F37" s="75" t="s">
        <v>322</v>
      </c>
      <c r="G37" s="75" t="s">
        <v>491</v>
      </c>
      <c r="H37" s="75" t="s">
        <v>356</v>
      </c>
      <c r="I37" s="75" t="s">
        <v>358</v>
      </c>
      <c r="J37" s="75" t="s">
        <v>2066</v>
      </c>
      <c r="K37" s="75" t="s">
        <v>2067</v>
      </c>
      <c r="L37" s="75" t="s">
        <v>2068</v>
      </c>
      <c r="M37" s="221" t="s">
        <v>2069</v>
      </c>
      <c r="N37" s="75" t="s">
        <v>1269</v>
      </c>
      <c r="O37" s="75" t="s">
        <v>2070</v>
      </c>
      <c r="P37" s="221" t="s">
        <v>2071</v>
      </c>
      <c r="Q37" s="75" t="s">
        <v>2072</v>
      </c>
      <c r="R37" s="75" t="s">
        <v>2073</v>
      </c>
      <c r="S37" s="75" t="s">
        <v>2074</v>
      </c>
      <c r="T37" s="75" t="s">
        <v>2075</v>
      </c>
      <c r="U37" s="75" t="s">
        <v>2076</v>
      </c>
      <c r="V37" s="221" t="s">
        <v>2077</v>
      </c>
      <c r="W37" s="75" t="s">
        <v>2078</v>
      </c>
      <c r="X37" s="75" t="s">
        <v>2079</v>
      </c>
      <c r="Y37" s="75" t="s">
        <v>2080</v>
      </c>
      <c r="Z37" s="75" t="s">
        <v>2081</v>
      </c>
      <c r="AA37" s="75" t="s">
        <v>1260</v>
      </c>
      <c r="AB37" s="221" t="s">
        <v>2082</v>
      </c>
      <c r="AC37" s="75" t="s">
        <v>2083</v>
      </c>
      <c r="AD37" s="75" t="s">
        <v>2084</v>
      </c>
      <c r="AE37" s="75" t="s">
        <v>2085</v>
      </c>
      <c r="AF37" s="75" t="s">
        <v>2086</v>
      </c>
      <c r="AG37" s="75" t="s">
        <v>2087</v>
      </c>
      <c r="AH37" s="221" t="s">
        <v>2088</v>
      </c>
      <c r="AI37" s="75" t="s">
        <v>2089</v>
      </c>
      <c r="AJ37" s="75" t="s">
        <v>2090</v>
      </c>
    </row>
    <row r="38" spans="1:36" ht="15.75" thickBot="1" x14ac:dyDescent="0.3">
      <c r="A38" s="75">
        <v>521915120019406</v>
      </c>
      <c r="B38" s="75">
        <v>7897473207103</v>
      </c>
      <c r="C38" s="75" t="s">
        <v>289</v>
      </c>
      <c r="D38" s="75" t="s">
        <v>245</v>
      </c>
      <c r="E38" s="75" t="s">
        <v>730</v>
      </c>
      <c r="F38" s="75" t="s">
        <v>322</v>
      </c>
      <c r="G38" s="75" t="s">
        <v>491</v>
      </c>
      <c r="H38" s="75" t="s">
        <v>2091</v>
      </c>
      <c r="I38" s="75" t="s">
        <v>732</v>
      </c>
      <c r="J38" s="75" t="s">
        <v>2092</v>
      </c>
      <c r="K38" s="75" t="s">
        <v>2093</v>
      </c>
      <c r="L38" s="75" t="s">
        <v>2094</v>
      </c>
      <c r="M38" s="221" t="s">
        <v>1731</v>
      </c>
      <c r="N38" s="75" t="s">
        <v>2095</v>
      </c>
      <c r="O38" s="75" t="s">
        <v>2096</v>
      </c>
      <c r="P38" s="221" t="s">
        <v>2097</v>
      </c>
      <c r="Q38" s="75" t="s">
        <v>2098</v>
      </c>
      <c r="R38" s="75" t="s">
        <v>2099</v>
      </c>
      <c r="S38" s="75" t="s">
        <v>2097</v>
      </c>
      <c r="T38" s="75" t="s">
        <v>2098</v>
      </c>
      <c r="U38" s="75" t="s">
        <v>2099</v>
      </c>
      <c r="V38" s="221" t="s">
        <v>2100</v>
      </c>
      <c r="W38" s="75" t="s">
        <v>2101</v>
      </c>
      <c r="X38" s="75" t="s">
        <v>732</v>
      </c>
      <c r="Y38" s="75" t="s">
        <v>2100</v>
      </c>
      <c r="Z38" s="75" t="s">
        <v>2101</v>
      </c>
      <c r="AA38" s="75" t="s">
        <v>732</v>
      </c>
      <c r="AB38" s="221" t="s">
        <v>1698</v>
      </c>
      <c r="AC38" s="75" t="s">
        <v>1699</v>
      </c>
      <c r="AD38" s="75" t="s">
        <v>1700</v>
      </c>
      <c r="AE38" s="75" t="s">
        <v>1698</v>
      </c>
      <c r="AF38" s="75" t="s">
        <v>1699</v>
      </c>
      <c r="AG38" s="75" t="s">
        <v>1700</v>
      </c>
      <c r="AH38" s="221" t="s">
        <v>2102</v>
      </c>
      <c r="AI38" s="75" t="s">
        <v>2103</v>
      </c>
      <c r="AJ38" s="75" t="s">
        <v>2104</v>
      </c>
    </row>
    <row r="39" spans="1:36" ht="15.75" thickBot="1" x14ac:dyDescent="0.3">
      <c r="A39" s="75">
        <v>521916050019506</v>
      </c>
      <c r="B39" s="75">
        <v>7897473207264</v>
      </c>
      <c r="C39" s="75" t="s">
        <v>206</v>
      </c>
      <c r="D39" s="75" t="s">
        <v>265</v>
      </c>
      <c r="E39" s="75" t="s">
        <v>202</v>
      </c>
      <c r="F39" s="75" t="s">
        <v>1423</v>
      </c>
      <c r="G39" s="75" t="s">
        <v>491</v>
      </c>
      <c r="H39" s="75" t="s">
        <v>2105</v>
      </c>
      <c r="I39" s="75" t="s">
        <v>365</v>
      </c>
      <c r="J39" s="75" t="s">
        <v>2106</v>
      </c>
      <c r="K39" s="75" t="s">
        <v>2107</v>
      </c>
      <c r="L39" s="75" t="s">
        <v>2108</v>
      </c>
      <c r="M39" s="221" t="s">
        <v>2109</v>
      </c>
      <c r="N39" s="75" t="s">
        <v>2110</v>
      </c>
      <c r="O39" s="75" t="s">
        <v>2111</v>
      </c>
      <c r="P39" s="221" t="s">
        <v>2112</v>
      </c>
      <c r="Q39" s="75" t="s">
        <v>2113</v>
      </c>
      <c r="R39" s="75" t="s">
        <v>2114</v>
      </c>
      <c r="S39" s="75" t="s">
        <v>2112</v>
      </c>
      <c r="T39" s="75" t="s">
        <v>2113</v>
      </c>
      <c r="U39" s="75" t="s">
        <v>2114</v>
      </c>
      <c r="V39" s="221" t="s">
        <v>2115</v>
      </c>
      <c r="W39" s="75" t="s">
        <v>2116</v>
      </c>
      <c r="X39" s="75" t="s">
        <v>2117</v>
      </c>
      <c r="Y39" s="75" t="s">
        <v>2115</v>
      </c>
      <c r="Z39" s="75" t="s">
        <v>2116</v>
      </c>
      <c r="AA39" s="75" t="s">
        <v>2117</v>
      </c>
      <c r="AB39" s="221" t="s">
        <v>2118</v>
      </c>
      <c r="AC39" s="75" t="s">
        <v>2119</v>
      </c>
      <c r="AD39" s="75" t="s">
        <v>2120</v>
      </c>
      <c r="AE39" s="75" t="s">
        <v>2118</v>
      </c>
      <c r="AF39" s="75" t="s">
        <v>2119</v>
      </c>
      <c r="AG39" s="75" t="s">
        <v>2120</v>
      </c>
      <c r="AH39" s="221" t="s">
        <v>2121</v>
      </c>
      <c r="AI39" s="75" t="s">
        <v>2122</v>
      </c>
      <c r="AJ39" s="75" t="s">
        <v>2123</v>
      </c>
    </row>
    <row r="40" spans="1:36" ht="15.75" thickBot="1" x14ac:dyDescent="0.3">
      <c r="A40" s="75">
        <v>521917030019706</v>
      </c>
      <c r="B40" s="75">
        <v>7897473207271</v>
      </c>
      <c r="C40" s="75" t="s">
        <v>269</v>
      </c>
      <c r="D40" s="75" t="s">
        <v>2124</v>
      </c>
      <c r="E40" s="75" t="s">
        <v>205</v>
      </c>
      <c r="F40" s="75" t="s">
        <v>322</v>
      </c>
      <c r="G40" s="75" t="s">
        <v>491</v>
      </c>
      <c r="H40" s="75" t="s">
        <v>2125</v>
      </c>
      <c r="I40" s="75" t="s">
        <v>368</v>
      </c>
      <c r="J40" s="75" t="s">
        <v>2126</v>
      </c>
      <c r="K40" s="75" t="s">
        <v>2127</v>
      </c>
      <c r="L40" s="75" t="s">
        <v>2128</v>
      </c>
      <c r="M40" s="221" t="s">
        <v>2129</v>
      </c>
      <c r="N40" s="75" t="s">
        <v>2130</v>
      </c>
      <c r="O40" s="75" t="s">
        <v>2131</v>
      </c>
      <c r="P40" s="221" t="s">
        <v>2132</v>
      </c>
      <c r="Q40" s="75" t="s">
        <v>2133</v>
      </c>
      <c r="R40" s="75" t="s">
        <v>2134</v>
      </c>
      <c r="S40" s="75" t="s">
        <v>2132</v>
      </c>
      <c r="T40" s="75" t="s">
        <v>2133</v>
      </c>
      <c r="U40" s="75" t="s">
        <v>2134</v>
      </c>
      <c r="V40" s="221" t="s">
        <v>2135</v>
      </c>
      <c r="W40" s="75" t="s">
        <v>2136</v>
      </c>
      <c r="X40" s="75" t="s">
        <v>2137</v>
      </c>
      <c r="Y40" s="75" t="s">
        <v>2135</v>
      </c>
      <c r="Z40" s="75" t="s">
        <v>2136</v>
      </c>
      <c r="AA40" s="75" t="s">
        <v>2137</v>
      </c>
      <c r="AB40" s="221" t="s">
        <v>2138</v>
      </c>
      <c r="AC40" s="75" t="s">
        <v>2139</v>
      </c>
      <c r="AD40" s="75" t="s">
        <v>2140</v>
      </c>
      <c r="AE40" s="75" t="s">
        <v>2138</v>
      </c>
      <c r="AF40" s="75" t="s">
        <v>2139</v>
      </c>
      <c r="AG40" s="75" t="s">
        <v>2140</v>
      </c>
      <c r="AH40" s="221" t="s">
        <v>2141</v>
      </c>
      <c r="AI40" s="75" t="s">
        <v>2142</v>
      </c>
      <c r="AJ40" s="75" t="s">
        <v>2143</v>
      </c>
    </row>
    <row r="41" spans="1:36" ht="15.75" thickBot="1" x14ac:dyDescent="0.3">
      <c r="A41" s="75">
        <v>521917050019803</v>
      </c>
      <c r="B41" s="75">
        <v>7897473207196</v>
      </c>
      <c r="C41" s="75" t="s">
        <v>214</v>
      </c>
      <c r="D41" s="75" t="s">
        <v>216</v>
      </c>
      <c r="E41" s="75" t="s">
        <v>217</v>
      </c>
      <c r="F41" s="75" t="s">
        <v>1423</v>
      </c>
      <c r="G41" s="75" t="s">
        <v>491</v>
      </c>
      <c r="H41" s="75" t="s">
        <v>1557</v>
      </c>
      <c r="I41" s="75" t="s">
        <v>379</v>
      </c>
      <c r="J41" s="75" t="s">
        <v>2144</v>
      </c>
      <c r="K41" s="75" t="s">
        <v>2145</v>
      </c>
      <c r="L41" s="75" t="s">
        <v>2146</v>
      </c>
      <c r="M41" s="221" t="s">
        <v>2147</v>
      </c>
      <c r="N41" s="75" t="s">
        <v>2148</v>
      </c>
      <c r="O41" s="75" t="s">
        <v>2149</v>
      </c>
      <c r="P41" s="221" t="s">
        <v>2150</v>
      </c>
      <c r="Q41" s="75" t="s">
        <v>2151</v>
      </c>
      <c r="R41" s="75" t="s">
        <v>2152</v>
      </c>
      <c r="S41" s="75" t="s">
        <v>2150</v>
      </c>
      <c r="T41" s="75" t="s">
        <v>2151</v>
      </c>
      <c r="U41" s="75" t="s">
        <v>2152</v>
      </c>
      <c r="V41" s="221" t="s">
        <v>2153</v>
      </c>
      <c r="W41" s="75" t="s">
        <v>2154</v>
      </c>
      <c r="X41" s="75" t="s">
        <v>2155</v>
      </c>
      <c r="Y41" s="75" t="s">
        <v>2153</v>
      </c>
      <c r="Z41" s="75" t="s">
        <v>2154</v>
      </c>
      <c r="AA41" s="75" t="s">
        <v>2155</v>
      </c>
      <c r="AB41" s="221" t="s">
        <v>2156</v>
      </c>
      <c r="AC41" s="75" t="s">
        <v>2157</v>
      </c>
      <c r="AD41" s="75" t="s">
        <v>2158</v>
      </c>
      <c r="AE41" s="75" t="s">
        <v>2156</v>
      </c>
      <c r="AF41" s="75" t="s">
        <v>2157</v>
      </c>
      <c r="AG41" s="75" t="s">
        <v>2158</v>
      </c>
      <c r="AH41" s="221" t="s">
        <v>2159</v>
      </c>
      <c r="AI41" s="75" t="s">
        <v>2160</v>
      </c>
      <c r="AJ41" s="75" t="s">
        <v>2161</v>
      </c>
    </row>
    <row r="42" spans="1:36" ht="15.75" thickBot="1" x14ac:dyDescent="0.3">
      <c r="A42" s="75">
        <v>521917050019903</v>
      </c>
      <c r="B42" s="75">
        <v>7897473207202</v>
      </c>
      <c r="C42" s="75" t="s">
        <v>213</v>
      </c>
      <c r="D42" s="75" t="s">
        <v>216</v>
      </c>
      <c r="E42" s="75" t="s">
        <v>218</v>
      </c>
      <c r="F42" s="75" t="s">
        <v>1423</v>
      </c>
      <c r="G42" s="75" t="s">
        <v>491</v>
      </c>
      <c r="H42" s="75" t="s">
        <v>1557</v>
      </c>
      <c r="I42" s="75" t="s">
        <v>380</v>
      </c>
      <c r="J42" s="75" t="s">
        <v>2162</v>
      </c>
      <c r="K42" s="75" t="s">
        <v>2163</v>
      </c>
      <c r="L42" s="75" t="s">
        <v>2164</v>
      </c>
      <c r="M42" s="221" t="s">
        <v>2165</v>
      </c>
      <c r="N42" s="75" t="s">
        <v>2166</v>
      </c>
      <c r="O42" s="75" t="s">
        <v>2167</v>
      </c>
      <c r="P42" s="221" t="s">
        <v>2168</v>
      </c>
      <c r="Q42" s="75" t="s">
        <v>2169</v>
      </c>
      <c r="R42" s="75" t="s">
        <v>2170</v>
      </c>
      <c r="S42" s="75" t="s">
        <v>2168</v>
      </c>
      <c r="T42" s="75" t="s">
        <v>2169</v>
      </c>
      <c r="U42" s="75" t="s">
        <v>2170</v>
      </c>
      <c r="V42" s="221" t="s">
        <v>2171</v>
      </c>
      <c r="W42" s="75" t="s">
        <v>2172</v>
      </c>
      <c r="X42" s="75" t="s">
        <v>2173</v>
      </c>
      <c r="Y42" s="75" t="s">
        <v>2171</v>
      </c>
      <c r="Z42" s="75" t="s">
        <v>2172</v>
      </c>
      <c r="AA42" s="75" t="s">
        <v>2173</v>
      </c>
      <c r="AB42" s="221" t="s">
        <v>2174</v>
      </c>
      <c r="AC42" s="75" t="s">
        <v>2175</v>
      </c>
      <c r="AD42" s="75" t="s">
        <v>2176</v>
      </c>
      <c r="AE42" s="75" t="s">
        <v>2174</v>
      </c>
      <c r="AF42" s="75" t="s">
        <v>2175</v>
      </c>
      <c r="AG42" s="75" t="s">
        <v>2176</v>
      </c>
      <c r="AH42" s="221" t="s">
        <v>2177</v>
      </c>
      <c r="AI42" s="75" t="s">
        <v>2178</v>
      </c>
      <c r="AJ42" s="75" t="s">
        <v>2179</v>
      </c>
    </row>
    <row r="43" spans="1:36" ht="15.75" thickBot="1" x14ac:dyDescent="0.3">
      <c r="A43" s="75">
        <v>521917070020004</v>
      </c>
      <c r="B43" s="75">
        <v>7897473206434</v>
      </c>
      <c r="C43" s="75" t="s">
        <v>221</v>
      </c>
      <c r="D43" s="75" t="s">
        <v>264</v>
      </c>
      <c r="E43" s="75" t="s">
        <v>223</v>
      </c>
      <c r="F43" s="75" t="s">
        <v>1423</v>
      </c>
      <c r="G43" s="75" t="s">
        <v>491</v>
      </c>
      <c r="H43" s="75" t="s">
        <v>2180</v>
      </c>
      <c r="I43" s="75" t="s">
        <v>371</v>
      </c>
      <c r="J43" s="75" t="s">
        <v>2181</v>
      </c>
      <c r="K43" s="75" t="s">
        <v>2182</v>
      </c>
      <c r="L43" s="75" t="s">
        <v>2183</v>
      </c>
      <c r="M43" s="221" t="s">
        <v>2184</v>
      </c>
      <c r="N43" s="75" t="s">
        <v>2185</v>
      </c>
      <c r="O43" s="75" t="s">
        <v>2186</v>
      </c>
      <c r="P43" s="221" t="s">
        <v>2187</v>
      </c>
      <c r="Q43" s="75" t="s">
        <v>2188</v>
      </c>
      <c r="R43" s="75" t="s">
        <v>1656</v>
      </c>
      <c r="S43" s="75" t="s">
        <v>1657</v>
      </c>
      <c r="T43" s="75" t="s">
        <v>2189</v>
      </c>
      <c r="U43" s="75" t="s">
        <v>2190</v>
      </c>
      <c r="V43" s="221" t="s">
        <v>2191</v>
      </c>
      <c r="W43" s="75" t="s">
        <v>2192</v>
      </c>
      <c r="X43" s="75" t="s">
        <v>1660</v>
      </c>
      <c r="Y43" s="75" t="s">
        <v>2193</v>
      </c>
      <c r="Z43" s="75" t="s">
        <v>2194</v>
      </c>
      <c r="AA43" s="75" t="s">
        <v>2195</v>
      </c>
      <c r="AB43" s="221" t="s">
        <v>2196</v>
      </c>
      <c r="AC43" s="75" t="s">
        <v>2197</v>
      </c>
      <c r="AD43" s="75" t="s">
        <v>2198</v>
      </c>
      <c r="AE43" s="75" t="s">
        <v>2199</v>
      </c>
      <c r="AF43" s="75" t="s">
        <v>2200</v>
      </c>
      <c r="AG43" s="75" t="s">
        <v>2201</v>
      </c>
      <c r="AH43" s="221" t="s">
        <v>2202</v>
      </c>
      <c r="AI43" s="75" t="s">
        <v>2203</v>
      </c>
      <c r="AJ43" s="75" t="s">
        <v>2204</v>
      </c>
    </row>
    <row r="44" spans="1:36" ht="15.75" thickBot="1" x14ac:dyDescent="0.3">
      <c r="A44" s="75">
        <v>521917070020104</v>
      </c>
      <c r="B44" s="75">
        <v>7897473206441</v>
      </c>
      <c r="C44" s="75" t="s">
        <v>222</v>
      </c>
      <c r="D44" s="75" t="s">
        <v>264</v>
      </c>
      <c r="E44" s="75" t="s">
        <v>224</v>
      </c>
      <c r="F44" s="75" t="s">
        <v>1423</v>
      </c>
      <c r="G44" s="75" t="s">
        <v>491</v>
      </c>
      <c r="H44" s="75" t="s">
        <v>2180</v>
      </c>
      <c r="I44" s="75" t="s">
        <v>372</v>
      </c>
      <c r="J44" s="75" t="s">
        <v>2205</v>
      </c>
      <c r="K44" s="75" t="s">
        <v>2206</v>
      </c>
      <c r="L44" s="75" t="s">
        <v>2207</v>
      </c>
      <c r="M44" s="221" t="s">
        <v>2208</v>
      </c>
      <c r="N44" s="75" t="s">
        <v>2209</v>
      </c>
      <c r="O44" s="75" t="s">
        <v>2210</v>
      </c>
      <c r="P44" s="221" t="s">
        <v>2211</v>
      </c>
      <c r="Q44" s="75" t="s">
        <v>2212</v>
      </c>
      <c r="R44" s="75" t="s">
        <v>2080</v>
      </c>
      <c r="S44" s="75" t="s">
        <v>2213</v>
      </c>
      <c r="T44" s="75" t="s">
        <v>2214</v>
      </c>
      <c r="U44" s="75" t="s">
        <v>2215</v>
      </c>
      <c r="V44" s="221" t="s">
        <v>1247</v>
      </c>
      <c r="W44" s="75" t="s">
        <v>2216</v>
      </c>
      <c r="X44" s="75" t="s">
        <v>2217</v>
      </c>
      <c r="Y44" s="75" t="s">
        <v>2218</v>
      </c>
      <c r="Z44" s="75" t="s">
        <v>2219</v>
      </c>
      <c r="AA44" s="75" t="s">
        <v>2220</v>
      </c>
      <c r="AB44" s="221" t="s">
        <v>2221</v>
      </c>
      <c r="AC44" s="75" t="s">
        <v>2222</v>
      </c>
      <c r="AD44" s="75" t="s">
        <v>2223</v>
      </c>
      <c r="AE44" s="75" t="s">
        <v>2224</v>
      </c>
      <c r="AF44" s="75" t="s">
        <v>2225</v>
      </c>
      <c r="AG44" s="75" t="s">
        <v>1307</v>
      </c>
      <c r="AH44" s="221" t="s">
        <v>2226</v>
      </c>
      <c r="AI44" s="75" t="s">
        <v>2227</v>
      </c>
      <c r="AJ44" s="75" t="s">
        <v>2228</v>
      </c>
    </row>
    <row r="45" spans="1:36" ht="15.75" thickBot="1" x14ac:dyDescent="0.3">
      <c r="A45" s="75">
        <v>521919010020504</v>
      </c>
      <c r="B45" s="75">
        <v>7897473205963</v>
      </c>
      <c r="C45" s="75" t="s">
        <v>2446</v>
      </c>
      <c r="D45" s="75" t="s">
        <v>259</v>
      </c>
      <c r="E45" s="75" t="s">
        <v>260</v>
      </c>
      <c r="F45" s="75" t="s">
        <v>322</v>
      </c>
      <c r="G45" s="75" t="s">
        <v>491</v>
      </c>
      <c r="H45" s="75" t="s">
        <v>2229</v>
      </c>
      <c r="I45" s="75" t="s">
        <v>370</v>
      </c>
      <c r="J45" s="75" t="s">
        <v>2230</v>
      </c>
      <c r="K45" s="75" t="s">
        <v>2231</v>
      </c>
      <c r="L45" s="75" t="s">
        <v>2232</v>
      </c>
      <c r="M45" s="221" t="s">
        <v>2233</v>
      </c>
      <c r="N45" s="75" t="s">
        <v>2234</v>
      </c>
      <c r="O45" s="75" t="s">
        <v>2048</v>
      </c>
      <c r="P45" s="221" t="s">
        <v>2235</v>
      </c>
      <c r="Q45" s="75" t="s">
        <v>2236</v>
      </c>
      <c r="R45" s="75" t="s">
        <v>2237</v>
      </c>
      <c r="S45" s="75" t="s">
        <v>2235</v>
      </c>
      <c r="T45" s="75" t="s">
        <v>2236</v>
      </c>
      <c r="U45" s="75" t="s">
        <v>2237</v>
      </c>
      <c r="V45" s="221" t="s">
        <v>2238</v>
      </c>
      <c r="W45" s="75" t="s">
        <v>2239</v>
      </c>
      <c r="X45" s="75" t="s">
        <v>2240</v>
      </c>
      <c r="Y45" s="75" t="s">
        <v>2238</v>
      </c>
      <c r="Z45" s="75" t="s">
        <v>2239</v>
      </c>
      <c r="AA45" s="75" t="s">
        <v>2240</v>
      </c>
      <c r="AB45" s="221" t="s">
        <v>2241</v>
      </c>
      <c r="AC45" s="75" t="s">
        <v>2242</v>
      </c>
      <c r="AD45" s="75" t="s">
        <v>2243</v>
      </c>
      <c r="AE45" s="75" t="s">
        <v>2241</v>
      </c>
      <c r="AF45" s="75" t="s">
        <v>2242</v>
      </c>
      <c r="AG45" s="75" t="s">
        <v>2243</v>
      </c>
      <c r="AH45" s="221" t="s">
        <v>2244</v>
      </c>
      <c r="AI45" s="75" t="s">
        <v>2245</v>
      </c>
      <c r="AJ45" s="75" t="s">
        <v>1210</v>
      </c>
    </row>
    <row r="46" spans="1:36" ht="15.75" thickBot="1" x14ac:dyDescent="0.3">
      <c r="A46" s="75">
        <v>521919040020603</v>
      </c>
      <c r="B46" s="75">
        <v>7897473207554</v>
      </c>
      <c r="C46" s="75" t="s">
        <v>295</v>
      </c>
      <c r="D46" s="75" t="s">
        <v>363</v>
      </c>
      <c r="E46" s="75" t="s">
        <v>46</v>
      </c>
      <c r="F46" s="75" t="s">
        <v>1423</v>
      </c>
      <c r="G46" s="75" t="s">
        <v>866</v>
      </c>
      <c r="H46" s="75" t="s">
        <v>335</v>
      </c>
      <c r="I46" s="75" t="s">
        <v>369</v>
      </c>
      <c r="J46" s="75" t="s">
        <v>2246</v>
      </c>
      <c r="K46" s="75" t="s">
        <v>2247</v>
      </c>
      <c r="L46" s="75" t="s">
        <v>2248</v>
      </c>
      <c r="M46" s="221" t="s">
        <v>2249</v>
      </c>
      <c r="N46" s="75" t="s">
        <v>2250</v>
      </c>
      <c r="O46" s="75" t="s">
        <v>2251</v>
      </c>
      <c r="P46" s="221" t="s">
        <v>2252</v>
      </c>
      <c r="Q46" s="75" t="s">
        <v>2253</v>
      </c>
      <c r="R46" s="75" t="s">
        <v>2254</v>
      </c>
      <c r="S46" s="75" t="s">
        <v>2255</v>
      </c>
      <c r="T46" s="75" t="s">
        <v>2256</v>
      </c>
      <c r="U46" s="75" t="s">
        <v>2257</v>
      </c>
      <c r="V46" s="221" t="s">
        <v>2258</v>
      </c>
      <c r="W46" s="75" t="s">
        <v>2259</v>
      </c>
      <c r="X46" s="75" t="s">
        <v>2260</v>
      </c>
      <c r="Y46" s="75" t="s">
        <v>2261</v>
      </c>
      <c r="Z46" s="75" t="s">
        <v>2262</v>
      </c>
      <c r="AA46" s="75" t="s">
        <v>2263</v>
      </c>
      <c r="AB46" s="221" t="s">
        <v>2264</v>
      </c>
      <c r="AC46" s="75" t="s">
        <v>2265</v>
      </c>
      <c r="AD46" s="75" t="s">
        <v>2266</v>
      </c>
      <c r="AE46" s="75" t="s">
        <v>2267</v>
      </c>
      <c r="AF46" s="75" t="s">
        <v>2268</v>
      </c>
      <c r="AG46" s="75" t="s">
        <v>2269</v>
      </c>
      <c r="AH46" s="221" t="s">
        <v>2270</v>
      </c>
      <c r="AI46" s="75" t="s">
        <v>2271</v>
      </c>
      <c r="AJ46" s="75" t="s">
        <v>2272</v>
      </c>
    </row>
    <row r="47" spans="1:36" ht="15.75" thickBot="1" x14ac:dyDescent="0.3">
      <c r="A47" s="75">
        <v>521919040020703</v>
      </c>
      <c r="B47" s="75">
        <v>7897473206427</v>
      </c>
      <c r="C47" s="75" t="s">
        <v>2447</v>
      </c>
      <c r="D47" s="75" t="s">
        <v>259</v>
      </c>
      <c r="E47" s="75" t="s">
        <v>310</v>
      </c>
      <c r="F47" s="75" t="s">
        <v>322</v>
      </c>
      <c r="G47" s="75" t="s">
        <v>491</v>
      </c>
      <c r="H47" s="75" t="s">
        <v>2229</v>
      </c>
      <c r="I47" s="75" t="s">
        <v>889</v>
      </c>
      <c r="J47" s="75" t="s">
        <v>2273</v>
      </c>
      <c r="K47" s="75" t="s">
        <v>2274</v>
      </c>
      <c r="L47" s="75" t="s">
        <v>2097</v>
      </c>
      <c r="M47" s="221" t="s">
        <v>2275</v>
      </c>
      <c r="N47" s="75" t="s">
        <v>2276</v>
      </c>
      <c r="O47" s="75" t="s">
        <v>2277</v>
      </c>
      <c r="P47" s="221" t="s">
        <v>2278</v>
      </c>
      <c r="Q47" s="75" t="s">
        <v>2279</v>
      </c>
      <c r="R47" s="75" t="s">
        <v>2280</v>
      </c>
      <c r="S47" s="75" t="s">
        <v>2278</v>
      </c>
      <c r="T47" s="75" t="s">
        <v>2279</v>
      </c>
      <c r="U47" s="75" t="s">
        <v>2280</v>
      </c>
      <c r="V47" s="221" t="s">
        <v>2281</v>
      </c>
      <c r="W47" s="75" t="s">
        <v>2282</v>
      </c>
      <c r="X47" s="75" t="s">
        <v>889</v>
      </c>
      <c r="Y47" s="75" t="s">
        <v>2281</v>
      </c>
      <c r="Z47" s="75" t="s">
        <v>2282</v>
      </c>
      <c r="AA47" s="75" t="s">
        <v>889</v>
      </c>
      <c r="AB47" s="221" t="s">
        <v>2070</v>
      </c>
      <c r="AC47" s="75" t="s">
        <v>954</v>
      </c>
      <c r="AD47" s="75" t="s">
        <v>2283</v>
      </c>
      <c r="AE47" s="75" t="s">
        <v>2070</v>
      </c>
      <c r="AF47" s="75" t="s">
        <v>954</v>
      </c>
      <c r="AG47" s="75" t="s">
        <v>2283</v>
      </c>
      <c r="AH47" s="221" t="s">
        <v>2284</v>
      </c>
      <c r="AI47" s="75" t="s">
        <v>2285</v>
      </c>
      <c r="AJ47" s="75" t="s">
        <v>2286</v>
      </c>
    </row>
    <row r="48" spans="1:36" ht="15.75" thickBot="1" x14ac:dyDescent="0.3">
      <c r="A48" s="75">
        <v>521920040020007</v>
      </c>
      <c r="B48" s="75">
        <v>7897473207004</v>
      </c>
      <c r="C48" s="75" t="s">
        <v>300</v>
      </c>
      <c r="D48" s="75" t="s">
        <v>2287</v>
      </c>
      <c r="E48" s="75" t="s">
        <v>1339</v>
      </c>
      <c r="F48" s="75" t="s">
        <v>1452</v>
      </c>
      <c r="G48" s="75" t="s">
        <v>491</v>
      </c>
      <c r="H48" s="75" t="s">
        <v>1453</v>
      </c>
      <c r="I48" s="75" t="s">
        <v>1340</v>
      </c>
      <c r="J48" s="75" t="s">
        <v>2288</v>
      </c>
      <c r="K48" s="75" t="s">
        <v>2056</v>
      </c>
      <c r="L48" s="75" t="s">
        <v>2289</v>
      </c>
      <c r="M48" s="221" t="s">
        <v>1532</v>
      </c>
      <c r="N48" s="75" t="s">
        <v>2290</v>
      </c>
      <c r="O48" s="75" t="s">
        <v>2291</v>
      </c>
      <c r="P48" s="221" t="s">
        <v>2292</v>
      </c>
      <c r="Q48" s="75" t="s">
        <v>2293</v>
      </c>
      <c r="R48" s="75" t="s">
        <v>2294</v>
      </c>
      <c r="S48" s="75" t="s">
        <v>2292</v>
      </c>
      <c r="T48" s="75" t="s">
        <v>2293</v>
      </c>
      <c r="U48" s="75" t="s">
        <v>2294</v>
      </c>
      <c r="V48" s="221" t="s">
        <v>1765</v>
      </c>
      <c r="W48" s="75" t="s">
        <v>2295</v>
      </c>
      <c r="X48" s="75" t="s">
        <v>1767</v>
      </c>
      <c r="Y48" s="75" t="s">
        <v>1765</v>
      </c>
      <c r="Z48" s="75" t="s">
        <v>2295</v>
      </c>
      <c r="AA48" s="75" t="s">
        <v>1767</v>
      </c>
      <c r="AB48" s="221" t="s">
        <v>2296</v>
      </c>
      <c r="AC48" s="75" t="s">
        <v>2297</v>
      </c>
      <c r="AD48" s="75" t="s">
        <v>2298</v>
      </c>
      <c r="AE48" s="75" t="s">
        <v>2296</v>
      </c>
      <c r="AF48" s="75" t="s">
        <v>2297</v>
      </c>
      <c r="AG48" s="75" t="s">
        <v>2298</v>
      </c>
      <c r="AH48" s="221" t="s">
        <v>2299</v>
      </c>
      <c r="AI48" s="75" t="s">
        <v>2300</v>
      </c>
      <c r="AJ48" s="75" t="s">
        <v>2301</v>
      </c>
    </row>
    <row r="49" spans="1:36" ht="15.75" thickBot="1" x14ac:dyDescent="0.3">
      <c r="A49" s="75">
        <v>521920040020107</v>
      </c>
      <c r="B49" s="75">
        <v>7897473207011</v>
      </c>
      <c r="C49" s="75" t="s">
        <v>298</v>
      </c>
      <c r="D49" s="75" t="s">
        <v>2287</v>
      </c>
      <c r="E49" s="75" t="s">
        <v>1354</v>
      </c>
      <c r="F49" s="75" t="s">
        <v>1452</v>
      </c>
      <c r="G49" s="75" t="s">
        <v>491</v>
      </c>
      <c r="H49" s="75" t="s">
        <v>1453</v>
      </c>
      <c r="I49" s="75" t="s">
        <v>1355</v>
      </c>
      <c r="J49" s="75" t="s">
        <v>2302</v>
      </c>
      <c r="K49" s="75" t="s">
        <v>2303</v>
      </c>
      <c r="L49" s="75" t="s">
        <v>2304</v>
      </c>
      <c r="M49" s="221" t="s">
        <v>2305</v>
      </c>
      <c r="N49" s="75" t="s">
        <v>2306</v>
      </c>
      <c r="O49" s="75" t="s">
        <v>2307</v>
      </c>
      <c r="P49" s="221" t="s">
        <v>2308</v>
      </c>
      <c r="Q49" s="75" t="s">
        <v>2309</v>
      </c>
      <c r="R49" s="75" t="s">
        <v>2310</v>
      </c>
      <c r="S49" s="75" t="s">
        <v>2308</v>
      </c>
      <c r="T49" s="75" t="s">
        <v>2309</v>
      </c>
      <c r="U49" s="75" t="s">
        <v>2310</v>
      </c>
      <c r="V49" s="221" t="s">
        <v>2311</v>
      </c>
      <c r="W49" s="75" t="s">
        <v>2312</v>
      </c>
      <c r="X49" s="75" t="s">
        <v>2313</v>
      </c>
      <c r="Y49" s="75" t="s">
        <v>2311</v>
      </c>
      <c r="Z49" s="75" t="s">
        <v>2312</v>
      </c>
      <c r="AA49" s="75" t="s">
        <v>2313</v>
      </c>
      <c r="AB49" s="221" t="s">
        <v>2314</v>
      </c>
      <c r="AC49" s="75" t="s">
        <v>2315</v>
      </c>
      <c r="AD49" s="75" t="s">
        <v>2316</v>
      </c>
      <c r="AE49" s="75" t="s">
        <v>2314</v>
      </c>
      <c r="AF49" s="75" t="s">
        <v>2315</v>
      </c>
      <c r="AG49" s="75" t="s">
        <v>2316</v>
      </c>
      <c r="AH49" s="221" t="s">
        <v>1648</v>
      </c>
      <c r="AI49" s="75" t="s">
        <v>2317</v>
      </c>
      <c r="AJ49" s="75" t="s">
        <v>1220</v>
      </c>
    </row>
    <row r="50" spans="1:36" ht="15.75" thickBot="1" x14ac:dyDescent="0.3"/>
    <row r="51" spans="1:36" s="217" customFormat="1" ht="15.75" thickBot="1" x14ac:dyDescent="0.3">
      <c r="A51" s="75"/>
      <c r="B51" s="218" t="s">
        <v>2398</v>
      </c>
      <c r="C51" s="75" t="s">
        <v>2410</v>
      </c>
      <c r="D51" s="75" t="s">
        <v>268</v>
      </c>
      <c r="E51" s="75" t="s">
        <v>2399</v>
      </c>
      <c r="F51" s="75">
        <v>2</v>
      </c>
      <c r="G51" s="75" t="s">
        <v>491</v>
      </c>
      <c r="H51" s="75"/>
      <c r="I51" s="75" t="str">
        <f>CMED!N71</f>
        <v>9,78</v>
      </c>
      <c r="J51" s="75">
        <f>I51*(1+4.22%)</f>
        <v>10.192715999999999</v>
      </c>
      <c r="K51" s="75"/>
      <c r="L51" s="75"/>
      <c r="M51" s="221">
        <f>'Lista de Preços Pharma'!O28</f>
        <v>12.556096264800001</v>
      </c>
      <c r="N51" s="75"/>
      <c r="O51" s="75"/>
      <c r="P51" s="221">
        <f>'Lista de Preços Pharma'!Q28</f>
        <v>13.3133045904</v>
      </c>
      <c r="Q51" s="75"/>
      <c r="R51" s="75"/>
      <c r="S51" s="75"/>
      <c r="T51" s="75"/>
      <c r="U51" s="75"/>
      <c r="V51" s="221">
        <f>'Lista de Preços Pharma'!S28</f>
        <v>13.392415908</v>
      </c>
      <c r="W51" s="75"/>
      <c r="X51" s="75"/>
      <c r="Y51" s="75"/>
      <c r="Z51" s="75"/>
      <c r="AA51" s="75"/>
      <c r="AB51" s="221">
        <f>'Lista de Preços Pharma'!U28</f>
        <v>13.4828288424</v>
      </c>
      <c r="AC51" s="75"/>
      <c r="AD51" s="75"/>
      <c r="AE51" s="75"/>
      <c r="AF51" s="75"/>
      <c r="AG51" s="75"/>
      <c r="AH51" s="221">
        <f>'Lista de Preços Pharma'!W28</f>
        <v>13.810575729600002</v>
      </c>
      <c r="AI51" s="75"/>
      <c r="AJ51" s="75"/>
    </row>
    <row r="52" spans="1:36" s="217" customFormat="1" ht="15.75" thickBot="1" x14ac:dyDescent="0.3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221"/>
      <c r="N52" s="75"/>
      <c r="O52" s="75"/>
      <c r="P52" s="221"/>
      <c r="Q52" s="75"/>
      <c r="R52" s="75"/>
      <c r="S52" s="75"/>
      <c r="T52" s="75"/>
      <c r="U52" s="75"/>
      <c r="V52" s="221"/>
      <c r="W52" s="75"/>
      <c r="X52" s="75"/>
      <c r="Y52" s="75"/>
      <c r="Z52" s="75"/>
      <c r="AA52" s="75"/>
      <c r="AB52" s="221"/>
      <c r="AC52" s="75"/>
      <c r="AD52" s="75"/>
      <c r="AE52" s="75"/>
      <c r="AF52" s="75"/>
      <c r="AG52" s="75"/>
      <c r="AH52" s="221"/>
      <c r="AI52" s="75"/>
      <c r="AJ52" s="75"/>
    </row>
    <row r="53" spans="1:36" s="217" customFormat="1" ht="15.75" thickBot="1" x14ac:dyDescent="0.3">
      <c r="A53" s="75"/>
      <c r="B53" s="75" t="s">
        <v>2377</v>
      </c>
      <c r="C53" s="75" t="s">
        <v>2411</v>
      </c>
      <c r="D53" s="75" t="s">
        <v>2373</v>
      </c>
      <c r="E53" s="75" t="s">
        <v>2420</v>
      </c>
      <c r="F53" s="75">
        <v>3</v>
      </c>
      <c r="G53" s="75" t="s">
        <v>491</v>
      </c>
      <c r="H53" s="75"/>
      <c r="I53" s="75" t="s">
        <v>2379</v>
      </c>
      <c r="J53" s="75">
        <v>87.704207999999994</v>
      </c>
      <c r="K53" s="75"/>
      <c r="L53" s="75"/>
      <c r="M53" s="221">
        <v>99.668565000000001</v>
      </c>
      <c r="N53" s="75"/>
      <c r="O53" s="75"/>
      <c r="P53" s="221">
        <v>105.666228</v>
      </c>
      <c r="Q53" s="75"/>
      <c r="R53" s="75"/>
      <c r="S53" s="75"/>
      <c r="T53" s="75"/>
      <c r="U53" s="75"/>
      <c r="V53" s="221">
        <v>106.30625400000001</v>
      </c>
      <c r="W53" s="75"/>
      <c r="X53" s="75"/>
      <c r="Y53" s="75"/>
      <c r="Z53" s="75"/>
      <c r="AA53" s="75"/>
      <c r="AB53" s="221">
        <v>106.956603</v>
      </c>
      <c r="AC53" s="75"/>
      <c r="AD53" s="75"/>
      <c r="AE53" s="75"/>
      <c r="AF53" s="75"/>
      <c r="AG53" s="75"/>
      <c r="AH53" s="221">
        <v>109.63026000000001</v>
      </c>
      <c r="AI53" s="75"/>
      <c r="AJ53" s="75"/>
    </row>
    <row r="54" spans="1:36" s="217" customFormat="1" ht="15.75" thickBot="1" x14ac:dyDescent="0.3">
      <c r="A54" s="75"/>
      <c r="B54" s="75" t="s">
        <v>2392</v>
      </c>
      <c r="C54" s="75" t="s">
        <v>2413</v>
      </c>
      <c r="D54" s="75" t="s">
        <v>2373</v>
      </c>
      <c r="E54" s="75" t="s">
        <v>2421</v>
      </c>
      <c r="F54" s="75">
        <v>3</v>
      </c>
      <c r="G54" s="75" t="s">
        <v>491</v>
      </c>
      <c r="H54" s="75"/>
      <c r="I54" s="75" t="s">
        <v>2379</v>
      </c>
      <c r="J54" s="75">
        <v>87.704207999999994</v>
      </c>
      <c r="K54" s="75"/>
      <c r="L54" s="75"/>
      <c r="M54" s="221">
        <v>99.668565000000001</v>
      </c>
      <c r="N54" s="75"/>
      <c r="O54" s="75"/>
      <c r="P54" s="221">
        <v>105.666228</v>
      </c>
      <c r="Q54" s="75"/>
      <c r="R54" s="75"/>
      <c r="S54" s="75"/>
      <c r="T54" s="75"/>
      <c r="U54" s="75"/>
      <c r="V54" s="221">
        <v>106.30625400000001</v>
      </c>
      <c r="W54" s="75"/>
      <c r="X54" s="75"/>
      <c r="Y54" s="75"/>
      <c r="Z54" s="75"/>
      <c r="AA54" s="75"/>
      <c r="AB54" s="221">
        <v>106.956603</v>
      </c>
      <c r="AC54" s="75"/>
      <c r="AD54" s="75"/>
      <c r="AE54" s="75"/>
      <c r="AF54" s="75"/>
      <c r="AG54" s="75"/>
      <c r="AH54" s="221">
        <v>109.63026000000001</v>
      </c>
      <c r="AI54" s="75"/>
      <c r="AJ54" s="75"/>
    </row>
    <row r="55" spans="1:36" s="217" customFormat="1" ht="15.75" thickBot="1" x14ac:dyDescent="0.3">
      <c r="A55" s="75"/>
      <c r="B55" s="75" t="s">
        <v>2323</v>
      </c>
      <c r="C55" s="75" t="s">
        <v>2415</v>
      </c>
      <c r="D55" s="75" t="s">
        <v>2324</v>
      </c>
      <c r="E55" s="75" t="s">
        <v>2422</v>
      </c>
      <c r="F55" s="75">
        <v>3</v>
      </c>
      <c r="G55" s="75" t="s">
        <v>491</v>
      </c>
      <c r="H55" s="75"/>
      <c r="I55" s="75" t="s">
        <v>2327</v>
      </c>
      <c r="J55" s="75">
        <v>120.95459100000001</v>
      </c>
      <c r="K55" s="75"/>
      <c r="L55" s="75"/>
      <c r="M55" s="221">
        <v>156.548295</v>
      </c>
      <c r="N55" s="75"/>
      <c r="O55" s="75"/>
      <c r="P55" s="221">
        <v>167.39776799999999</v>
      </c>
      <c r="Q55" s="75"/>
      <c r="R55" s="75"/>
      <c r="S55" s="75"/>
      <c r="T55" s="75"/>
      <c r="U55" s="75"/>
      <c r="V55" s="221">
        <v>168.57459</v>
      </c>
      <c r="W55" s="75"/>
      <c r="X55" s="75"/>
      <c r="Y55" s="75"/>
      <c r="Z55" s="75"/>
      <c r="AA55" s="75"/>
      <c r="AB55" s="221">
        <v>169.76173499999999</v>
      </c>
      <c r="AC55" s="75"/>
      <c r="AD55" s="75"/>
      <c r="AE55" s="75"/>
      <c r="AF55" s="75"/>
      <c r="AG55" s="75"/>
      <c r="AH55" s="221">
        <v>174.67548300000001</v>
      </c>
      <c r="AI55" s="75"/>
      <c r="AJ55" s="75"/>
    </row>
    <row r="56" spans="1:36" s="217" customFormat="1" ht="15.75" thickBot="1" x14ac:dyDescent="0.3">
      <c r="A56" s="75"/>
      <c r="B56" s="75" t="s">
        <v>2351</v>
      </c>
      <c r="C56" s="75" t="s">
        <v>2417</v>
      </c>
      <c r="D56" s="75" t="s">
        <v>2347</v>
      </c>
      <c r="E56" s="75" t="s">
        <v>2423</v>
      </c>
      <c r="F56" s="75">
        <v>3</v>
      </c>
      <c r="G56" s="75" t="s">
        <v>491</v>
      </c>
      <c r="H56" s="75"/>
      <c r="I56" s="75" t="s">
        <v>2353</v>
      </c>
      <c r="J56" s="75">
        <v>153.09009</v>
      </c>
      <c r="K56" s="75"/>
      <c r="L56" s="75"/>
      <c r="M56" s="221">
        <v>198.13966199999999</v>
      </c>
      <c r="N56" s="75"/>
      <c r="O56" s="75"/>
      <c r="P56" s="221">
        <v>211.87957499999999</v>
      </c>
      <c r="Q56" s="75"/>
      <c r="R56" s="75"/>
      <c r="S56" s="75"/>
      <c r="T56" s="75"/>
      <c r="U56" s="75"/>
      <c r="V56" s="221">
        <v>213.36608699999999</v>
      </c>
      <c r="W56" s="75"/>
      <c r="X56" s="75"/>
      <c r="Y56" s="75"/>
      <c r="Z56" s="75"/>
      <c r="AA56" s="75"/>
      <c r="AB56" s="221">
        <v>214.862922</v>
      </c>
      <c r="AC56" s="75"/>
      <c r="AD56" s="75"/>
      <c r="AE56" s="75"/>
      <c r="AF56" s="75"/>
      <c r="AG56" s="75"/>
      <c r="AH56" s="221">
        <v>221.08769099999998</v>
      </c>
      <c r="AI56" s="75"/>
      <c r="AJ56" s="75"/>
    </row>
    <row r="57" spans="1:36" ht="15.75" thickBot="1" x14ac:dyDescent="0.3"/>
    <row r="58" spans="1:36" s="219" customFormat="1" ht="15.75" thickBot="1" x14ac:dyDescent="0.3">
      <c r="A58" s="75"/>
      <c r="B58" s="75" t="e">
        <f>#REF!</f>
        <v>#REF!</v>
      </c>
      <c r="C58" s="75" t="e">
        <f>#REF!</f>
        <v>#REF!</v>
      </c>
      <c r="D58" s="75" t="s">
        <v>2524</v>
      </c>
      <c r="E58" s="75" t="e">
        <f>#REF!</f>
        <v>#REF!</v>
      </c>
      <c r="F58" s="75"/>
      <c r="G58" s="75" t="s">
        <v>491</v>
      </c>
      <c r="H58" s="75"/>
      <c r="I58" s="75"/>
      <c r="J58" s="75">
        <v>1817.45</v>
      </c>
      <c r="K58" s="75"/>
      <c r="L58" s="75"/>
      <c r="M58" s="221">
        <v>2065.2800000000002</v>
      </c>
      <c r="N58" s="75"/>
      <c r="O58" s="75"/>
      <c r="P58" s="221">
        <v>2189.6999999999998</v>
      </c>
      <c r="Q58" s="75"/>
      <c r="R58" s="75"/>
      <c r="S58" s="75"/>
      <c r="T58" s="75"/>
      <c r="U58" s="75"/>
      <c r="V58" s="221">
        <v>2202.9699999999998</v>
      </c>
      <c r="W58" s="75"/>
      <c r="X58" s="75"/>
      <c r="Y58" s="75"/>
      <c r="Z58" s="75"/>
      <c r="AA58" s="75"/>
      <c r="AB58" s="221">
        <v>2216.4</v>
      </c>
      <c r="AC58" s="75"/>
      <c r="AD58" s="75"/>
      <c r="AE58" s="75"/>
      <c r="AF58" s="75"/>
      <c r="AG58" s="75"/>
      <c r="AH58" s="221">
        <v>2271.81</v>
      </c>
      <c r="AI58" s="75"/>
      <c r="AJ58" s="75"/>
    </row>
    <row r="59" spans="1:36" s="219" customFormat="1" ht="15.75" thickBot="1" x14ac:dyDescent="0.3">
      <c r="A59" s="75"/>
      <c r="B59" s="75" t="e">
        <f>#REF!</f>
        <v>#REF!</v>
      </c>
      <c r="C59" s="75" t="e">
        <f>#REF!</f>
        <v>#REF!</v>
      </c>
      <c r="D59" s="75" t="s">
        <v>2454</v>
      </c>
      <c r="E59" s="75" t="e">
        <f>#REF!</f>
        <v>#REF!</v>
      </c>
      <c r="F59" s="75"/>
      <c r="G59" s="75" t="s">
        <v>491</v>
      </c>
      <c r="H59" s="75"/>
      <c r="I59" s="75"/>
      <c r="J59" s="75">
        <v>601.30999999999995</v>
      </c>
      <c r="K59" s="75"/>
      <c r="L59" s="75"/>
      <c r="M59" s="221">
        <v>683.31</v>
      </c>
      <c r="N59" s="75"/>
      <c r="O59" s="75"/>
      <c r="P59" s="221">
        <v>724.47</v>
      </c>
      <c r="Q59" s="75"/>
      <c r="R59" s="75"/>
      <c r="S59" s="75"/>
      <c r="T59" s="75"/>
      <c r="U59" s="75"/>
      <c r="V59" s="221">
        <v>728.86</v>
      </c>
      <c r="W59" s="75"/>
      <c r="X59" s="75"/>
      <c r="Y59" s="75"/>
      <c r="Z59" s="75"/>
      <c r="AA59" s="75"/>
      <c r="AB59" s="221">
        <v>733.3</v>
      </c>
      <c r="AC59" s="75"/>
      <c r="AD59" s="75"/>
      <c r="AE59" s="75"/>
      <c r="AF59" s="75"/>
      <c r="AG59" s="75"/>
      <c r="AH59" s="221">
        <v>751.64</v>
      </c>
      <c r="AI59" s="75"/>
      <c r="AJ59" s="75"/>
    </row>
    <row r="60" spans="1:36" s="219" customFormat="1" ht="15.75" thickBot="1" x14ac:dyDescent="0.3">
      <c r="A60" s="75"/>
      <c r="B60" s="75" t="e">
        <f>#REF!</f>
        <v>#REF!</v>
      </c>
      <c r="C60" s="75" t="e">
        <f>#REF!</f>
        <v>#REF!</v>
      </c>
      <c r="D60" s="75" t="s">
        <v>2454</v>
      </c>
      <c r="E60" s="75" t="e">
        <f>#REF!</f>
        <v>#REF!</v>
      </c>
      <c r="F60" s="75"/>
      <c r="G60" s="75" t="s">
        <v>491</v>
      </c>
      <c r="H60" s="75"/>
      <c r="I60" s="75"/>
      <c r="J60" s="75">
        <v>1348.85</v>
      </c>
      <c r="K60" s="75"/>
      <c r="L60" s="75"/>
      <c r="M60" s="221">
        <v>1532.78</v>
      </c>
      <c r="N60" s="75"/>
      <c r="O60" s="75"/>
      <c r="P60" s="221">
        <v>1625.12</v>
      </c>
      <c r="Q60" s="75"/>
      <c r="R60" s="75"/>
      <c r="S60" s="75"/>
      <c r="T60" s="75"/>
      <c r="U60" s="75"/>
      <c r="V60" s="221">
        <v>1634.97</v>
      </c>
      <c r="W60" s="75"/>
      <c r="X60" s="75"/>
      <c r="Y60" s="75"/>
      <c r="Z60" s="75"/>
      <c r="AA60" s="75"/>
      <c r="AB60" s="221">
        <v>1644.94</v>
      </c>
      <c r="AC60" s="75"/>
      <c r="AD60" s="75"/>
      <c r="AE60" s="75"/>
      <c r="AF60" s="75"/>
      <c r="AG60" s="75"/>
      <c r="AH60" s="221">
        <v>1686.06</v>
      </c>
      <c r="AI60" s="75"/>
      <c r="AJ60" s="75"/>
    </row>
  </sheetData>
  <mergeCells count="1">
    <mergeCell ref="A1:P1"/>
  </mergeCells>
  <pageMargins left="0.7" right="0.7" top="0.75" bottom="0.75" header="0.3" footer="0.3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AD9"/>
  <sheetViews>
    <sheetView topLeftCell="P1" workbookViewId="0">
      <selection activeCell="AC7" sqref="AC7"/>
    </sheetView>
  </sheetViews>
  <sheetFormatPr defaultRowHeight="15" x14ac:dyDescent="0.25"/>
  <cols>
    <col min="1" max="1" width="50" style="224" bestFit="1" customWidth="1"/>
    <col min="2" max="2" width="10.140625" style="224" bestFit="1" customWidth="1"/>
    <col min="3" max="3" width="42" style="224" bestFit="1" customWidth="1"/>
    <col min="4" max="4" width="40.5703125" style="224" bestFit="1" customWidth="1"/>
    <col min="5" max="5" width="15.85546875" style="224" bestFit="1" customWidth="1"/>
    <col min="6" max="7" width="13.85546875" style="224" bestFit="1" customWidth="1"/>
    <col min="8" max="8" width="10.28515625" style="224" bestFit="1" customWidth="1"/>
    <col min="9" max="9" width="7.85546875" style="224" bestFit="1" customWidth="1"/>
    <col min="10" max="10" width="10.28515625" style="224" bestFit="1" customWidth="1"/>
    <col min="11" max="11" width="8.85546875" style="224" bestFit="1" customWidth="1"/>
    <col min="12" max="12" width="10.28515625" style="224" bestFit="1" customWidth="1"/>
    <col min="13" max="13" width="8.85546875" style="224" bestFit="1" customWidth="1"/>
    <col min="14" max="14" width="11.42578125" style="224" bestFit="1" customWidth="1"/>
    <col min="15" max="15" width="13.140625" style="224" bestFit="1" customWidth="1"/>
    <col min="16" max="16" width="10.28515625" style="224" bestFit="1" customWidth="1"/>
    <col min="17" max="17" width="10.42578125" style="224" bestFit="1" customWidth="1"/>
    <col min="18" max="18" width="13" style="224" bestFit="1" customWidth="1"/>
    <col min="19" max="19" width="14.5703125" style="224" bestFit="1" customWidth="1"/>
    <col min="20" max="20" width="10.28515625" style="224" bestFit="1" customWidth="1"/>
    <col min="21" max="21" width="8.85546875" style="224" bestFit="1" customWidth="1"/>
    <col min="22" max="22" width="11.42578125" style="224" bestFit="1" customWidth="1"/>
    <col min="23" max="23" width="13.140625" style="224" bestFit="1" customWidth="1"/>
    <col min="24" max="24" width="10.28515625" style="224" bestFit="1" customWidth="1"/>
    <col min="25" max="25" width="8.85546875" style="224" bestFit="1" customWidth="1"/>
    <col min="26" max="26" width="50.42578125" style="224" bestFit="1" customWidth="1"/>
    <col min="27" max="27" width="18" style="224" bestFit="1" customWidth="1"/>
    <col min="28" max="28" width="12.28515625" style="224" bestFit="1" customWidth="1"/>
    <col min="29" max="16384" width="9.140625" style="224"/>
  </cols>
  <sheetData>
    <row r="1" spans="1:30" x14ac:dyDescent="0.25">
      <c r="A1" s="223"/>
      <c r="B1" s="223"/>
      <c r="C1" s="223"/>
      <c r="D1" s="223"/>
      <c r="E1" s="223"/>
      <c r="F1" s="223"/>
      <c r="G1" s="223"/>
      <c r="H1" s="260" t="s">
        <v>478</v>
      </c>
      <c r="I1" s="260"/>
      <c r="J1" s="260" t="s">
        <v>2513</v>
      </c>
      <c r="K1" s="260"/>
      <c r="L1" s="260" t="s">
        <v>2514</v>
      </c>
      <c r="M1" s="260"/>
      <c r="N1" s="260" t="s">
        <v>2515</v>
      </c>
      <c r="O1" s="260"/>
      <c r="P1" s="260" t="s">
        <v>2516</v>
      </c>
      <c r="Q1" s="260"/>
      <c r="R1" s="260" t="s">
        <v>2517</v>
      </c>
      <c r="S1" s="260"/>
      <c r="T1" s="260" t="s">
        <v>2518</v>
      </c>
      <c r="U1" s="260"/>
      <c r="V1" s="260" t="s">
        <v>2519</v>
      </c>
      <c r="W1" s="260"/>
      <c r="X1" s="260" t="s">
        <v>2520</v>
      </c>
      <c r="Y1" s="260"/>
      <c r="Z1" s="223"/>
      <c r="AA1" s="223"/>
      <c r="AB1" s="223"/>
    </row>
    <row r="2" spans="1:30" x14ac:dyDescent="0.25">
      <c r="A2" s="225" t="s">
        <v>2521</v>
      </c>
      <c r="B2" s="226" t="s">
        <v>359</v>
      </c>
      <c r="C2" s="226" t="s">
        <v>2522</v>
      </c>
      <c r="D2" s="226" t="s">
        <v>2</v>
      </c>
      <c r="E2" s="226" t="s">
        <v>460</v>
      </c>
      <c r="F2" s="226" t="s">
        <v>3</v>
      </c>
      <c r="G2" s="226" t="s">
        <v>2436</v>
      </c>
      <c r="H2" s="226" t="s">
        <v>92</v>
      </c>
      <c r="I2" s="226" t="s">
        <v>93</v>
      </c>
      <c r="J2" s="226" t="s">
        <v>36</v>
      </c>
      <c r="K2" s="226" t="s">
        <v>5</v>
      </c>
      <c r="L2" s="226" t="s">
        <v>35</v>
      </c>
      <c r="M2" s="226" t="s">
        <v>6</v>
      </c>
      <c r="N2" s="226" t="s">
        <v>469</v>
      </c>
      <c r="O2" s="226" t="s">
        <v>472</v>
      </c>
      <c r="P2" s="226" t="s">
        <v>193</v>
      </c>
      <c r="Q2" s="226" t="s">
        <v>194</v>
      </c>
      <c r="R2" s="226" t="s">
        <v>470</v>
      </c>
      <c r="S2" s="226" t="s">
        <v>473</v>
      </c>
      <c r="T2" s="226" t="s">
        <v>34</v>
      </c>
      <c r="U2" s="226" t="s">
        <v>7</v>
      </c>
      <c r="V2" s="226" t="s">
        <v>471</v>
      </c>
      <c r="W2" s="226" t="s">
        <v>474</v>
      </c>
      <c r="X2" s="226" t="s">
        <v>195</v>
      </c>
      <c r="Y2" s="226" t="s">
        <v>196</v>
      </c>
      <c r="Z2" s="226" t="s">
        <v>465</v>
      </c>
      <c r="AA2" s="226" t="s">
        <v>467</v>
      </c>
      <c r="AB2" s="226" t="s">
        <v>2523</v>
      </c>
    </row>
    <row r="3" spans="1:30" x14ac:dyDescent="0.25">
      <c r="A3" s="227" t="s">
        <v>2450</v>
      </c>
      <c r="B3" s="228" t="s">
        <v>2524</v>
      </c>
      <c r="C3" s="228" t="s">
        <v>374</v>
      </c>
      <c r="D3" s="228" t="s">
        <v>2525</v>
      </c>
      <c r="E3" s="229">
        <v>519520050030307</v>
      </c>
      <c r="F3" s="230">
        <v>1064602170011</v>
      </c>
      <c r="G3" s="230">
        <v>7898943602718</v>
      </c>
      <c r="H3" s="234">
        <v>1817.45</v>
      </c>
      <c r="I3" s="235" t="s">
        <v>407</v>
      </c>
      <c r="J3" s="234">
        <v>2065.2800000000002</v>
      </c>
      <c r="K3" s="235" t="s">
        <v>407</v>
      </c>
      <c r="L3" s="234">
        <v>2189.6999999999998</v>
      </c>
      <c r="M3" s="235" t="s">
        <v>407</v>
      </c>
      <c r="N3" s="234">
        <v>2189.6999999999998</v>
      </c>
      <c r="O3" s="235" t="s">
        <v>407</v>
      </c>
      <c r="P3" s="234">
        <v>2202.9699999999998</v>
      </c>
      <c r="Q3" s="235" t="s">
        <v>407</v>
      </c>
      <c r="R3" s="234">
        <v>2202.9699999999998</v>
      </c>
      <c r="S3" s="235" t="s">
        <v>407</v>
      </c>
      <c r="T3" s="234">
        <v>2216.4</v>
      </c>
      <c r="U3" s="235" t="s">
        <v>407</v>
      </c>
      <c r="V3" s="234">
        <v>2216.4</v>
      </c>
      <c r="W3" s="235" t="s">
        <v>407</v>
      </c>
      <c r="X3" s="234">
        <v>2271.81</v>
      </c>
      <c r="Y3" s="235" t="s">
        <v>407</v>
      </c>
      <c r="Z3" s="231" t="s">
        <v>773</v>
      </c>
      <c r="AA3" s="231" t="s">
        <v>491</v>
      </c>
      <c r="AB3" s="228" t="s">
        <v>504</v>
      </c>
      <c r="AD3" s="224" t="str">
        <f t="shared" ref="AD3:AD9" si="0">CONCATENATE(B3," ",D3)</f>
        <v>AKSSUS 6 MG/ML SOL INJ CT FA VD TRANS X 16,7 ML</v>
      </c>
    </row>
    <row r="4" spans="1:30" s="243" customFormat="1" x14ac:dyDescent="0.25">
      <c r="A4" s="237" t="s">
        <v>2450</v>
      </c>
      <c r="B4" s="238" t="s">
        <v>2454</v>
      </c>
      <c r="C4" s="238" t="s">
        <v>2448</v>
      </c>
      <c r="D4" s="238" t="s">
        <v>2455</v>
      </c>
      <c r="E4" s="244">
        <v>519519120029407</v>
      </c>
      <c r="F4" s="244">
        <v>1064602160016</v>
      </c>
      <c r="G4" s="244">
        <v>7898943602695</v>
      </c>
      <c r="H4" s="240">
        <v>601.30999999999995</v>
      </c>
      <c r="I4" s="241" t="s">
        <v>407</v>
      </c>
      <c r="J4" s="240">
        <v>683.31</v>
      </c>
      <c r="K4" s="241" t="s">
        <v>407</v>
      </c>
      <c r="L4" s="240">
        <v>724.47</v>
      </c>
      <c r="M4" s="241" t="s">
        <v>407</v>
      </c>
      <c r="N4" s="240">
        <v>724.47</v>
      </c>
      <c r="O4" s="241" t="s">
        <v>407</v>
      </c>
      <c r="P4" s="240">
        <v>728.86</v>
      </c>
      <c r="Q4" s="241" t="s">
        <v>407</v>
      </c>
      <c r="R4" s="240">
        <v>728.86</v>
      </c>
      <c r="S4" s="241" t="s">
        <v>407</v>
      </c>
      <c r="T4" s="240">
        <v>733.3</v>
      </c>
      <c r="U4" s="241" t="s">
        <v>407</v>
      </c>
      <c r="V4" s="240">
        <v>733.3</v>
      </c>
      <c r="W4" s="241" t="s">
        <v>407</v>
      </c>
      <c r="X4" s="240">
        <v>751.64</v>
      </c>
      <c r="Y4" s="241" t="s">
        <v>407</v>
      </c>
      <c r="Z4" s="242" t="s">
        <v>1123</v>
      </c>
      <c r="AA4" s="242" t="s">
        <v>491</v>
      </c>
      <c r="AB4" s="245" t="s">
        <v>504</v>
      </c>
      <c r="AC4" s="236" t="s">
        <v>2527</v>
      </c>
      <c r="AD4" s="243" t="str">
        <f t="shared" si="0"/>
        <v>CAMPTRIX 20 MG/ML SOL INJ CT FA VD AMB X 2 ML</v>
      </c>
    </row>
    <row r="5" spans="1:30" x14ac:dyDescent="0.25">
      <c r="A5" s="227" t="s">
        <v>2450</v>
      </c>
      <c r="B5" s="228" t="s">
        <v>2454</v>
      </c>
      <c r="C5" s="228" t="s">
        <v>2448</v>
      </c>
      <c r="D5" s="228" t="s">
        <v>2466</v>
      </c>
      <c r="E5" s="232">
        <v>519519120029507</v>
      </c>
      <c r="F5" s="232">
        <v>1064602160024</v>
      </c>
      <c r="G5" s="232">
        <v>7898943602787</v>
      </c>
      <c r="H5" s="234">
        <v>6013.23</v>
      </c>
      <c r="I5" s="235" t="s">
        <v>407</v>
      </c>
      <c r="J5" s="234">
        <v>6833.22</v>
      </c>
      <c r="K5" s="235" t="s">
        <v>407</v>
      </c>
      <c r="L5" s="234">
        <v>7244.85</v>
      </c>
      <c r="M5" s="235" t="s">
        <v>407</v>
      </c>
      <c r="N5" s="234">
        <v>7244.85</v>
      </c>
      <c r="O5" s="235" t="s">
        <v>407</v>
      </c>
      <c r="P5" s="234">
        <v>7288.76</v>
      </c>
      <c r="Q5" s="235" t="s">
        <v>407</v>
      </c>
      <c r="R5" s="234">
        <v>7288.76</v>
      </c>
      <c r="S5" s="235" t="s">
        <v>407</v>
      </c>
      <c r="T5" s="234">
        <v>7333.21</v>
      </c>
      <c r="U5" s="235" t="s">
        <v>407</v>
      </c>
      <c r="V5" s="234">
        <v>7333.21</v>
      </c>
      <c r="W5" s="235" t="s">
        <v>407</v>
      </c>
      <c r="X5" s="234">
        <v>7516.54</v>
      </c>
      <c r="Y5" s="235" t="s">
        <v>407</v>
      </c>
      <c r="Z5" s="231" t="s">
        <v>1123</v>
      </c>
      <c r="AA5" s="231" t="s">
        <v>491</v>
      </c>
      <c r="AB5" s="233" t="s">
        <v>504</v>
      </c>
      <c r="AD5" s="224" t="str">
        <f t="shared" si="0"/>
        <v>CAMPTRIX 20 MG/ML SOL INJ CT 10 FA VD AMB X 2 ML</v>
      </c>
    </row>
    <row r="6" spans="1:30" x14ac:dyDescent="0.25">
      <c r="A6" s="227" t="s">
        <v>2450</v>
      </c>
      <c r="B6" s="228" t="s">
        <v>2454</v>
      </c>
      <c r="C6" s="228" t="s">
        <v>2448</v>
      </c>
      <c r="D6" s="228" t="s">
        <v>2476</v>
      </c>
      <c r="E6" s="230">
        <v>519519120029607</v>
      </c>
      <c r="F6" s="230">
        <v>1064602160032</v>
      </c>
      <c r="G6" s="230">
        <v>7898943602794</v>
      </c>
      <c r="H6" s="234">
        <v>30066.11</v>
      </c>
      <c r="I6" s="235" t="s">
        <v>407</v>
      </c>
      <c r="J6" s="234">
        <v>34166.050000000003</v>
      </c>
      <c r="K6" s="235" t="s">
        <v>407</v>
      </c>
      <c r="L6" s="234">
        <v>36224.22</v>
      </c>
      <c r="M6" s="235" t="s">
        <v>407</v>
      </c>
      <c r="N6" s="234">
        <v>36224.22</v>
      </c>
      <c r="O6" s="235" t="s">
        <v>407</v>
      </c>
      <c r="P6" s="234">
        <v>36443.760000000002</v>
      </c>
      <c r="Q6" s="235" t="s">
        <v>407</v>
      </c>
      <c r="R6" s="234">
        <v>36443.760000000002</v>
      </c>
      <c r="S6" s="235" t="s">
        <v>407</v>
      </c>
      <c r="T6" s="234">
        <v>36665.980000000003</v>
      </c>
      <c r="U6" s="235" t="s">
        <v>407</v>
      </c>
      <c r="V6" s="234">
        <v>36665.980000000003</v>
      </c>
      <c r="W6" s="235" t="s">
        <v>407</v>
      </c>
      <c r="X6" s="234">
        <v>37582.639999999999</v>
      </c>
      <c r="Y6" s="235" t="s">
        <v>407</v>
      </c>
      <c r="Z6" s="231" t="s">
        <v>1123</v>
      </c>
      <c r="AA6" s="231" t="s">
        <v>491</v>
      </c>
      <c r="AB6" s="228" t="s">
        <v>504</v>
      </c>
      <c r="AD6" s="224" t="str">
        <f t="shared" si="0"/>
        <v>CAMPTRIX 20 MG/ML SOL INJ CT 50 FA VD AMB X 2 ML</v>
      </c>
    </row>
    <row r="7" spans="1:30" s="243" customFormat="1" x14ac:dyDescent="0.25">
      <c r="A7" s="237" t="s">
        <v>2450</v>
      </c>
      <c r="B7" s="238" t="s">
        <v>2454</v>
      </c>
      <c r="C7" s="238" t="s">
        <v>2448</v>
      </c>
      <c r="D7" s="238" t="s">
        <v>2486</v>
      </c>
      <c r="E7" s="239">
        <v>519519120029707</v>
      </c>
      <c r="F7" s="239">
        <v>1064602160040</v>
      </c>
      <c r="G7" s="239">
        <v>7898943602701</v>
      </c>
      <c r="H7" s="240">
        <v>1348.85</v>
      </c>
      <c r="I7" s="241" t="s">
        <v>407</v>
      </c>
      <c r="J7" s="240">
        <v>1532.78</v>
      </c>
      <c r="K7" s="241" t="s">
        <v>407</v>
      </c>
      <c r="L7" s="240">
        <v>1625.12</v>
      </c>
      <c r="M7" s="241" t="s">
        <v>407</v>
      </c>
      <c r="N7" s="240">
        <v>1625.12</v>
      </c>
      <c r="O7" s="241" t="s">
        <v>407</v>
      </c>
      <c r="P7" s="240">
        <v>1634.97</v>
      </c>
      <c r="Q7" s="241" t="s">
        <v>407</v>
      </c>
      <c r="R7" s="240">
        <v>1634.97</v>
      </c>
      <c r="S7" s="241" t="s">
        <v>407</v>
      </c>
      <c r="T7" s="240">
        <v>1644.94</v>
      </c>
      <c r="U7" s="241" t="s">
        <v>407</v>
      </c>
      <c r="V7" s="240">
        <v>1644.94</v>
      </c>
      <c r="W7" s="241" t="s">
        <v>407</v>
      </c>
      <c r="X7" s="240">
        <v>1686.06</v>
      </c>
      <c r="Y7" s="241" t="s">
        <v>407</v>
      </c>
      <c r="Z7" s="242" t="s">
        <v>1123</v>
      </c>
      <c r="AA7" s="242" t="s">
        <v>491</v>
      </c>
      <c r="AB7" s="238" t="s">
        <v>504</v>
      </c>
      <c r="AC7" s="236" t="s">
        <v>2526</v>
      </c>
      <c r="AD7" s="243" t="str">
        <f t="shared" si="0"/>
        <v>CAMPTRIX 20 MG/ML SOL INJ CT FA VD AMB X 5 ML</v>
      </c>
    </row>
    <row r="8" spans="1:30" x14ac:dyDescent="0.25">
      <c r="A8" s="227" t="s">
        <v>2450</v>
      </c>
      <c r="B8" s="228" t="s">
        <v>2454</v>
      </c>
      <c r="C8" s="228" t="s">
        <v>2448</v>
      </c>
      <c r="D8" s="228" t="s">
        <v>2496</v>
      </c>
      <c r="E8" s="230">
        <v>519519120029807</v>
      </c>
      <c r="F8" s="230">
        <v>1064602160059</v>
      </c>
      <c r="G8" s="230">
        <v>7898943602800</v>
      </c>
      <c r="H8" s="234">
        <v>13488.7</v>
      </c>
      <c r="I8" s="235" t="s">
        <v>407</v>
      </c>
      <c r="J8" s="234">
        <v>15328.07</v>
      </c>
      <c r="K8" s="235" t="s">
        <v>407</v>
      </c>
      <c r="L8" s="234">
        <v>16251.44</v>
      </c>
      <c r="M8" s="235" t="s">
        <v>407</v>
      </c>
      <c r="N8" s="234">
        <v>16251.44</v>
      </c>
      <c r="O8" s="235" t="s">
        <v>407</v>
      </c>
      <c r="P8" s="234">
        <v>16349.94</v>
      </c>
      <c r="Q8" s="235" t="s">
        <v>407</v>
      </c>
      <c r="R8" s="234">
        <v>16349.94</v>
      </c>
      <c r="S8" s="235" t="s">
        <v>407</v>
      </c>
      <c r="T8" s="234">
        <v>16449.63</v>
      </c>
      <c r="U8" s="235" t="s">
        <v>407</v>
      </c>
      <c r="V8" s="234">
        <v>16449.63</v>
      </c>
      <c r="W8" s="235" t="s">
        <v>407</v>
      </c>
      <c r="X8" s="234">
        <v>16860.88</v>
      </c>
      <c r="Y8" s="235" t="s">
        <v>407</v>
      </c>
      <c r="Z8" s="231" t="s">
        <v>1123</v>
      </c>
      <c r="AA8" s="231" t="s">
        <v>491</v>
      </c>
      <c r="AB8" s="228" t="s">
        <v>504</v>
      </c>
      <c r="AD8" s="224" t="str">
        <f t="shared" si="0"/>
        <v>CAMPTRIX 20 MG/ML SOL INJ CT 10 FA VD AMB X 5 ML</v>
      </c>
    </row>
    <row r="9" spans="1:30" x14ac:dyDescent="0.25">
      <c r="A9" s="227" t="s">
        <v>2450</v>
      </c>
      <c r="B9" s="228" t="s">
        <v>2454</v>
      </c>
      <c r="C9" s="228" t="s">
        <v>2448</v>
      </c>
      <c r="D9" s="228" t="s">
        <v>2506</v>
      </c>
      <c r="E9" s="230">
        <v>519519120029907</v>
      </c>
      <c r="F9" s="230">
        <v>1064602160067</v>
      </c>
      <c r="G9" s="230">
        <v>7898943602817</v>
      </c>
      <c r="H9" s="234">
        <v>67443.490000000005</v>
      </c>
      <c r="I9" s="235" t="s">
        <v>407</v>
      </c>
      <c r="J9" s="234">
        <v>76640.350000000006</v>
      </c>
      <c r="K9" s="235" t="s">
        <v>407</v>
      </c>
      <c r="L9" s="234">
        <v>81257.2</v>
      </c>
      <c r="M9" s="235" t="s">
        <v>407</v>
      </c>
      <c r="N9" s="234">
        <v>81257.2</v>
      </c>
      <c r="O9" s="235" t="s">
        <v>407</v>
      </c>
      <c r="P9" s="234">
        <v>81749.67</v>
      </c>
      <c r="Q9" s="235" t="s">
        <v>407</v>
      </c>
      <c r="R9" s="234">
        <v>81749.67</v>
      </c>
      <c r="S9" s="235" t="s">
        <v>407</v>
      </c>
      <c r="T9" s="234">
        <v>82248.149999999994</v>
      </c>
      <c r="U9" s="235" t="s">
        <v>407</v>
      </c>
      <c r="V9" s="234">
        <v>82248.149999999994</v>
      </c>
      <c r="W9" s="235" t="s">
        <v>407</v>
      </c>
      <c r="X9" s="234">
        <v>84304.36</v>
      </c>
      <c r="Y9" s="235" t="s">
        <v>407</v>
      </c>
      <c r="Z9" s="231" t="s">
        <v>1123</v>
      </c>
      <c r="AA9" s="231" t="s">
        <v>491</v>
      </c>
      <c r="AB9" s="228" t="s">
        <v>504</v>
      </c>
      <c r="AD9" s="224" t="str">
        <f t="shared" si="0"/>
        <v>CAMPTRIX 20 MG/ML SOL INJ CT 50 FA VD AMB X 5 ML</v>
      </c>
    </row>
  </sheetData>
  <mergeCells count="9">
    <mergeCell ref="T1:U1"/>
    <mergeCell ref="V1:W1"/>
    <mergeCell ref="X1:Y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r:id="rId1"/>
  <headerFooter>
    <oddFooter>&amp;L&amp;"Arial,Regular"&amp;08&amp;K7F7F7FPublic Information</oddFooter>
    <evenFooter>&amp;L&amp;"Arial,Regular"&amp;08&amp;K7F7F7FPublic Information</evenFooter>
    <firstFooter>&amp;L&amp;"Arial,Regular"&amp;08&amp;K7F7F7FPublic Information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10"/>
  <sheetViews>
    <sheetView showGridLines="0" workbookViewId="0">
      <selection activeCell="F16" sqref="F16"/>
    </sheetView>
  </sheetViews>
  <sheetFormatPr defaultRowHeight="15" x14ac:dyDescent="0.25"/>
  <cols>
    <col min="1" max="1" width="27.140625" style="212" customWidth="1"/>
    <col min="2" max="2" width="11.85546875" style="209" customWidth="1"/>
    <col min="3" max="3" width="14" style="209" customWidth="1"/>
    <col min="4" max="5" width="11.85546875" style="209" customWidth="1"/>
    <col min="6" max="6" width="13.85546875" style="209" customWidth="1"/>
    <col min="7" max="9" width="11.85546875" style="209" customWidth="1"/>
    <col min="10" max="16384" width="9.140625" style="212"/>
  </cols>
  <sheetData>
    <row r="2" spans="1:10" s="202" customFormat="1" ht="45" x14ac:dyDescent="0.2">
      <c r="B2" s="203" t="s">
        <v>2424</v>
      </c>
      <c r="C2" s="204" t="s">
        <v>2425</v>
      </c>
      <c r="D2" s="204" t="s">
        <v>2426</v>
      </c>
      <c r="E2" s="204" t="s">
        <v>2427</v>
      </c>
      <c r="F2" s="204" t="s">
        <v>2428</v>
      </c>
      <c r="G2" s="205"/>
      <c r="H2" s="205" t="s">
        <v>2429</v>
      </c>
      <c r="I2" s="205" t="s">
        <v>2430</v>
      </c>
    </row>
    <row r="3" spans="1:10" x14ac:dyDescent="0.25">
      <c r="A3" s="206" t="s">
        <v>2431</v>
      </c>
      <c r="B3" s="207">
        <v>177.15</v>
      </c>
      <c r="C3" s="208">
        <f>D3*0.82</f>
        <v>177.15279999999998</v>
      </c>
      <c r="D3" s="208">
        <f>E3*0.88</f>
        <v>216.04</v>
      </c>
      <c r="E3" s="208">
        <v>245.5</v>
      </c>
      <c r="F3" s="208">
        <v>325</v>
      </c>
      <c r="H3" s="210">
        <f>B3/0.7275</f>
        <v>243.50515463917526</v>
      </c>
      <c r="I3" s="211">
        <f>B3/0.8675</f>
        <v>204.20749279538904</v>
      </c>
    </row>
    <row r="4" spans="1:10" x14ac:dyDescent="0.25">
      <c r="A4" s="213" t="s">
        <v>283</v>
      </c>
      <c r="B4" s="207">
        <v>19.911817916762406</v>
      </c>
      <c r="C4" s="214">
        <f t="shared" ref="C4:C7" si="0">D4*0.82</f>
        <v>20.017184</v>
      </c>
      <c r="D4" s="214">
        <f>E4*0.88</f>
        <v>24.411200000000001</v>
      </c>
      <c r="E4" s="214">
        <f>F4*0.76</f>
        <v>27.740000000000002</v>
      </c>
      <c r="F4" s="214">
        <v>36.5</v>
      </c>
      <c r="H4" s="210">
        <f t="shared" ref="H4:H7" si="1">B4/0.7275</f>
        <v>27.370196449157945</v>
      </c>
      <c r="I4" s="211">
        <f t="shared" ref="I4:I7" si="2">B4/0.8675</f>
        <v>22.953104226815451</v>
      </c>
    </row>
    <row r="5" spans="1:10" x14ac:dyDescent="0.25">
      <c r="A5" s="215" t="s">
        <v>284</v>
      </c>
      <c r="B5" s="207">
        <v>19.581589865088379</v>
      </c>
      <c r="C5" s="208">
        <f t="shared" si="0"/>
        <v>20.017184</v>
      </c>
      <c r="D5" s="208">
        <f t="shared" ref="D5:D7" si="3">E5*0.88</f>
        <v>24.411200000000001</v>
      </c>
      <c r="E5" s="208">
        <f t="shared" ref="E5:E7" si="4">F5*0.76</f>
        <v>27.740000000000002</v>
      </c>
      <c r="F5" s="208">
        <v>36.5</v>
      </c>
      <c r="H5" s="210">
        <f t="shared" si="1"/>
        <v>26.916274728643817</v>
      </c>
      <c r="I5" s="211">
        <f t="shared" si="2"/>
        <v>22.572437884828101</v>
      </c>
    </row>
    <row r="6" spans="1:10" x14ac:dyDescent="0.25">
      <c r="A6" s="213" t="s">
        <v>285</v>
      </c>
      <c r="B6" s="207">
        <v>19.828472713417764</v>
      </c>
      <c r="C6" s="214">
        <f t="shared" si="0"/>
        <v>20.017184</v>
      </c>
      <c r="D6" s="214">
        <f t="shared" si="3"/>
        <v>24.411200000000001</v>
      </c>
      <c r="E6" s="214">
        <f t="shared" si="4"/>
        <v>27.740000000000002</v>
      </c>
      <c r="F6" s="214">
        <v>36.5</v>
      </c>
      <c r="H6" s="210">
        <f t="shared" si="1"/>
        <v>27.255632595763249</v>
      </c>
      <c r="I6" s="211">
        <f t="shared" si="2"/>
        <v>22.857029064458516</v>
      </c>
    </row>
    <row r="7" spans="1:10" x14ac:dyDescent="0.25">
      <c r="A7" s="215" t="s">
        <v>2432</v>
      </c>
      <c r="B7" s="207">
        <v>63.278456263389337</v>
      </c>
      <c r="C7" s="208">
        <f t="shared" si="0"/>
        <v>63.616255999999993</v>
      </c>
      <c r="D7" s="208">
        <f t="shared" si="3"/>
        <v>77.580799999999996</v>
      </c>
      <c r="E7" s="208">
        <f t="shared" si="4"/>
        <v>88.16</v>
      </c>
      <c r="F7" s="208">
        <v>116</v>
      </c>
      <c r="H7" s="210">
        <f t="shared" si="1"/>
        <v>86.980695894693241</v>
      </c>
      <c r="I7" s="211">
        <f t="shared" si="2"/>
        <v>72.943465433301824</v>
      </c>
    </row>
    <row r="9" spans="1:10" x14ac:dyDescent="0.25">
      <c r="H9" s="209">
        <v>18</v>
      </c>
      <c r="I9" s="209">
        <v>4</v>
      </c>
      <c r="J9" s="212" t="s">
        <v>2433</v>
      </c>
    </row>
    <row r="10" spans="1:10" x14ac:dyDescent="0.25">
      <c r="H10" s="209">
        <v>9.25</v>
      </c>
      <c r="I10" s="209">
        <v>9.25</v>
      </c>
      <c r="J10" s="212" t="s">
        <v>2434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I49"/>
  <sheetViews>
    <sheetView showGridLines="0" zoomScale="90" zoomScaleNormal="90" zoomScaleSheetLayoutView="100" workbookViewId="0">
      <pane xSplit="6" ySplit="3" topLeftCell="T13" activePane="bottomRight" state="frozen"/>
      <selection activeCell="B1" sqref="B1:AA1048576"/>
      <selection pane="topRight" activeCell="B1" sqref="B1:AA1048576"/>
      <selection pane="bottomLeft" activeCell="B1" sqref="B1:AA1048576"/>
      <selection pane="bottomRight" activeCell="T36" sqref="T36"/>
    </sheetView>
  </sheetViews>
  <sheetFormatPr defaultRowHeight="12.75" outlineLevelCol="1" x14ac:dyDescent="0.2"/>
  <cols>
    <col min="1" max="1" width="2.140625" style="3" customWidth="1"/>
    <col min="2" max="2" width="19.5703125" style="124" customWidth="1"/>
    <col min="3" max="3" width="16.140625" style="124" customWidth="1" outlineLevel="1"/>
    <col min="4" max="4" width="46.42578125" style="124" bestFit="1" customWidth="1"/>
    <col min="5" max="5" width="38.85546875" style="124" customWidth="1" outlineLevel="1"/>
    <col min="6" max="6" width="38.28515625" style="124" customWidth="1" outlineLevel="1"/>
    <col min="7" max="7" width="35.42578125" style="124" bestFit="1" customWidth="1"/>
    <col min="8" max="9" width="16.42578125" style="124" customWidth="1"/>
    <col min="10" max="10" width="11.140625" style="124" customWidth="1" outlineLevel="1"/>
    <col min="11" max="11" width="9.7109375" style="124" customWidth="1"/>
    <col min="12" max="12" width="11" style="124" hidden="1" customWidth="1"/>
    <col min="13" max="13" width="12.5703125" style="124" hidden="1" customWidth="1"/>
    <col min="14" max="14" width="14" style="124" customWidth="1"/>
    <col min="15" max="15" width="13.42578125" style="124" customWidth="1"/>
    <col min="16" max="16" width="11.85546875" style="124" customWidth="1"/>
    <col min="17" max="17" width="13.42578125" style="124" customWidth="1"/>
    <col min="18" max="18" width="13.28515625" style="124" customWidth="1"/>
    <col min="19" max="19" width="13.42578125" style="124" customWidth="1"/>
    <col min="20" max="20" width="11.85546875" style="124" customWidth="1"/>
    <col min="21" max="21" width="13.42578125" style="124" customWidth="1"/>
    <col min="22" max="22" width="11.85546875" style="124" bestFit="1" customWidth="1"/>
    <col min="23" max="23" width="13.42578125" style="124" customWidth="1"/>
    <col min="24" max="24" width="12.85546875" style="124" customWidth="1"/>
    <col min="25" max="25" width="14.42578125" style="124" customWidth="1"/>
    <col min="26" max="26" width="9.5703125" style="3" bestFit="1" customWidth="1"/>
    <col min="27" max="27" width="11" style="3" customWidth="1"/>
    <col min="28" max="28" width="10.5703125" style="3" bestFit="1" customWidth="1"/>
    <col min="29" max="30" width="9.140625" style="3"/>
    <col min="31" max="31" width="20.28515625" style="3" bestFit="1" customWidth="1"/>
    <col min="32" max="16384" width="9.140625" style="3"/>
  </cols>
  <sheetData>
    <row r="1" spans="1:35" s="1" customFormat="1" ht="13.5" thickBot="1" x14ac:dyDescent="0.25">
      <c r="B1" s="81"/>
      <c r="C1" s="81"/>
      <c r="D1" s="81"/>
      <c r="E1" s="82"/>
      <c r="F1" s="83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5"/>
      <c r="W1" s="85"/>
      <c r="X1" s="85"/>
      <c r="Y1" s="85"/>
    </row>
    <row r="2" spans="1:35" ht="51.75" thickTop="1" thickBot="1" x14ac:dyDescent="0.25">
      <c r="B2" s="86"/>
      <c r="C2" s="86"/>
      <c r="D2" s="87" t="s">
        <v>133</v>
      </c>
      <c r="E2" s="88"/>
      <c r="F2" s="87"/>
      <c r="G2" s="88"/>
      <c r="H2" s="88"/>
      <c r="I2" s="88"/>
      <c r="J2" s="88"/>
      <c r="K2" s="88"/>
      <c r="L2" s="88"/>
      <c r="M2" s="88"/>
      <c r="N2" s="89" t="s">
        <v>392</v>
      </c>
      <c r="O2" s="88"/>
      <c r="P2" s="88"/>
      <c r="Q2" s="88"/>
      <c r="R2" s="88"/>
      <c r="S2" s="88"/>
      <c r="T2" s="88"/>
      <c r="U2" s="88"/>
      <c r="V2" s="90"/>
      <c r="W2" s="90"/>
      <c r="X2" s="90"/>
      <c r="Y2" s="90"/>
    </row>
    <row r="3" spans="1:35" ht="14.25" thickTop="1" thickBot="1" x14ac:dyDescent="0.25">
      <c r="B3" s="91" t="s">
        <v>0</v>
      </c>
      <c r="C3" s="92" t="s">
        <v>102</v>
      </c>
      <c r="D3" s="93" t="s">
        <v>1</v>
      </c>
      <c r="E3" s="94" t="s">
        <v>33</v>
      </c>
      <c r="F3" s="91" t="s">
        <v>42</v>
      </c>
      <c r="G3" s="91" t="s">
        <v>2</v>
      </c>
      <c r="H3" s="91" t="s">
        <v>31</v>
      </c>
      <c r="I3" s="95" t="s">
        <v>3</v>
      </c>
      <c r="J3" s="96" t="s">
        <v>138</v>
      </c>
      <c r="K3" s="95" t="s">
        <v>4</v>
      </c>
      <c r="L3" s="97" t="s">
        <v>92</v>
      </c>
      <c r="M3" s="98" t="s">
        <v>93</v>
      </c>
      <c r="N3" s="97" t="s">
        <v>36</v>
      </c>
      <c r="O3" s="98" t="s">
        <v>5</v>
      </c>
      <c r="P3" s="97" t="s">
        <v>35</v>
      </c>
      <c r="Q3" s="98" t="s">
        <v>6</v>
      </c>
      <c r="R3" s="97" t="s">
        <v>193</v>
      </c>
      <c r="S3" s="98" t="s">
        <v>194</v>
      </c>
      <c r="T3" s="97" t="s">
        <v>34</v>
      </c>
      <c r="U3" s="98" t="s">
        <v>7</v>
      </c>
      <c r="V3" s="97" t="s">
        <v>195</v>
      </c>
      <c r="W3" s="98" t="s">
        <v>196</v>
      </c>
      <c r="X3" s="97" t="s">
        <v>393</v>
      </c>
      <c r="Y3" s="98" t="s">
        <v>394</v>
      </c>
      <c r="AA3" s="54" t="s">
        <v>208</v>
      </c>
      <c r="AB3" s="54" t="s">
        <v>207</v>
      </c>
    </row>
    <row r="4" spans="1:35" ht="26.25" thickTop="1" x14ac:dyDescent="0.2">
      <c r="A4" s="1"/>
      <c r="B4" s="99" t="s">
        <v>9</v>
      </c>
      <c r="C4" s="100">
        <v>521902902169412</v>
      </c>
      <c r="D4" s="101" t="s">
        <v>115</v>
      </c>
      <c r="E4" s="102" t="s">
        <v>38</v>
      </c>
      <c r="F4" s="103" t="s">
        <v>32</v>
      </c>
      <c r="G4" s="103" t="s">
        <v>56</v>
      </c>
      <c r="H4" s="104">
        <v>7897473201637</v>
      </c>
      <c r="I4" s="104" t="s">
        <v>395</v>
      </c>
      <c r="J4" s="105" t="s">
        <v>139</v>
      </c>
      <c r="K4" s="106" t="s">
        <v>8</v>
      </c>
      <c r="L4" s="107">
        <v>0</v>
      </c>
      <c r="M4" s="108">
        <v>0</v>
      </c>
      <c r="N4" s="107">
        <v>27.104933999999997</v>
      </c>
      <c r="O4" s="108">
        <v>36.202509999999997</v>
      </c>
      <c r="P4" s="107">
        <v>28.982873999999999</v>
      </c>
      <c r="Q4" s="108">
        <v>38.633398999999997</v>
      </c>
      <c r="R4" s="107">
        <v>29.181100999999995</v>
      </c>
      <c r="S4" s="108">
        <v>38.883791000000002</v>
      </c>
      <c r="T4" s="107">
        <v>29.389761</v>
      </c>
      <c r="U4" s="108">
        <v>39.155048999999998</v>
      </c>
      <c r="V4" s="107">
        <v>30.234833999999996</v>
      </c>
      <c r="W4" s="108">
        <v>40.240080999999996</v>
      </c>
      <c r="X4" s="107">
        <v>25.226993999999998</v>
      </c>
      <c r="Y4" s="108">
        <v>34.877518999999999</v>
      </c>
      <c r="Z4" s="48"/>
      <c r="AA4" s="109" t="s">
        <v>396</v>
      </c>
      <c r="AB4" s="110">
        <v>4.3299999999999998E-2</v>
      </c>
      <c r="AE4" s="50">
        <v>1.0432999999999999</v>
      </c>
      <c r="AG4" s="1"/>
      <c r="AH4" s="1"/>
      <c r="AI4" s="111"/>
    </row>
    <row r="5" spans="1:35" ht="25.5" x14ac:dyDescent="0.2">
      <c r="A5" s="112"/>
      <c r="B5" s="113" t="s">
        <v>30</v>
      </c>
      <c r="C5" s="100">
        <v>521904503172319</v>
      </c>
      <c r="D5" s="114" t="s">
        <v>116</v>
      </c>
      <c r="E5" s="115" t="s">
        <v>37</v>
      </c>
      <c r="F5" s="116" t="s">
        <v>39</v>
      </c>
      <c r="G5" s="116" t="s">
        <v>57</v>
      </c>
      <c r="H5" s="117">
        <v>7897473205741</v>
      </c>
      <c r="I5" s="117" t="s">
        <v>397</v>
      </c>
      <c r="J5" s="105" t="s">
        <v>140</v>
      </c>
      <c r="K5" s="118" t="s">
        <v>8</v>
      </c>
      <c r="L5" s="107">
        <v>0</v>
      </c>
      <c r="M5" s="108">
        <v>0</v>
      </c>
      <c r="N5" s="107">
        <v>40.260947000000002</v>
      </c>
      <c r="O5" s="108">
        <v>53.78211499999999</v>
      </c>
      <c r="P5" s="107">
        <v>43.056990999999996</v>
      </c>
      <c r="Q5" s="108">
        <v>57.391932999999995</v>
      </c>
      <c r="R5" s="107">
        <v>43.359547999999997</v>
      </c>
      <c r="S5" s="108">
        <v>57.777953999999994</v>
      </c>
      <c r="T5" s="107">
        <v>43.662104999999997</v>
      </c>
      <c r="U5" s="108">
        <v>58.174407999999993</v>
      </c>
      <c r="V5" s="107">
        <v>44.924498</v>
      </c>
      <c r="W5" s="108">
        <v>59.791522999999998</v>
      </c>
      <c r="X5" s="107">
        <v>37.485768999999998</v>
      </c>
      <c r="Y5" s="108">
        <v>51.820710999999996</v>
      </c>
      <c r="AA5" s="109" t="s">
        <v>396</v>
      </c>
      <c r="AB5" s="110">
        <v>4.3299999999999998E-2</v>
      </c>
      <c r="AE5" s="50"/>
      <c r="AG5" s="1"/>
      <c r="AH5" s="1"/>
      <c r="AI5" s="111"/>
    </row>
    <row r="6" spans="1:35" ht="25.5" x14ac:dyDescent="0.2">
      <c r="A6" s="112"/>
      <c r="B6" s="113" t="s">
        <v>12</v>
      </c>
      <c r="C6" s="100">
        <v>521903101178411</v>
      </c>
      <c r="D6" s="114" t="s">
        <v>117</v>
      </c>
      <c r="E6" s="115" t="s">
        <v>41</v>
      </c>
      <c r="F6" s="116" t="s">
        <v>40</v>
      </c>
      <c r="G6" s="119" t="s">
        <v>10</v>
      </c>
      <c r="H6" s="117">
        <v>7897473201071</v>
      </c>
      <c r="I6" s="117" t="s">
        <v>398</v>
      </c>
      <c r="J6" s="105" t="s">
        <v>139</v>
      </c>
      <c r="K6" s="118" t="s">
        <v>11</v>
      </c>
      <c r="L6" s="107">
        <v>0</v>
      </c>
      <c r="M6" s="108">
        <v>0</v>
      </c>
      <c r="N6" s="107">
        <v>24.235858999999998</v>
      </c>
      <c r="O6" s="108">
        <v>33.500362999999993</v>
      </c>
      <c r="P6" s="107">
        <v>25.696478999999997</v>
      </c>
      <c r="Q6" s="108">
        <v>35.524364999999996</v>
      </c>
      <c r="R6" s="107">
        <v>25.852974</v>
      </c>
      <c r="S6" s="108">
        <v>35.743457999999997</v>
      </c>
      <c r="T6" s="107">
        <v>26.009468999999996</v>
      </c>
      <c r="U6" s="108">
        <v>35.952117999999999</v>
      </c>
      <c r="V6" s="107">
        <v>26.656314999999999</v>
      </c>
      <c r="W6" s="108">
        <v>36.849355999999993</v>
      </c>
      <c r="X6" s="107">
        <v>25.696478999999997</v>
      </c>
      <c r="Y6" s="108">
        <v>35.524364999999996</v>
      </c>
      <c r="Z6" s="120"/>
      <c r="AA6" s="109" t="s">
        <v>396</v>
      </c>
      <c r="AB6" s="110">
        <v>4.3299999999999998E-2</v>
      </c>
      <c r="AC6" s="51"/>
      <c r="AE6" s="50"/>
      <c r="AG6" s="1"/>
      <c r="AH6" s="1"/>
      <c r="AI6" s="111"/>
    </row>
    <row r="7" spans="1:35" ht="25.5" x14ac:dyDescent="0.2">
      <c r="A7" s="112"/>
      <c r="B7" s="113" t="s">
        <v>399</v>
      </c>
      <c r="C7" s="100" t="s">
        <v>146</v>
      </c>
      <c r="D7" s="114" t="s">
        <v>400</v>
      </c>
      <c r="E7" s="115" t="s">
        <v>401</v>
      </c>
      <c r="F7" s="116" t="s">
        <v>402</v>
      </c>
      <c r="G7" s="119" t="s">
        <v>402</v>
      </c>
      <c r="H7" s="117">
        <v>7897473206724</v>
      </c>
      <c r="I7" s="117" t="s">
        <v>403</v>
      </c>
      <c r="J7" s="105" t="s">
        <v>141</v>
      </c>
      <c r="K7" s="118" t="s">
        <v>13</v>
      </c>
      <c r="L7" s="107">
        <v>28.882700000000003</v>
      </c>
      <c r="M7" s="108" t="s">
        <v>192</v>
      </c>
      <c r="N7" s="107">
        <f>(28.8827*(1+AB7))*1.0433</f>
        <v>31.438093705402995</v>
      </c>
      <c r="O7" s="108" t="s">
        <v>192</v>
      </c>
      <c r="P7" s="107">
        <v>33.146653000999997</v>
      </c>
      <c r="Q7" s="108" t="s">
        <v>192</v>
      </c>
      <c r="R7" s="107">
        <v>33.146653000999997</v>
      </c>
      <c r="S7" s="108" t="s">
        <v>192</v>
      </c>
      <c r="T7" s="107">
        <v>33.146653000999997</v>
      </c>
      <c r="U7" s="108" t="s">
        <v>192</v>
      </c>
      <c r="V7" s="107">
        <v>33.146653000999997</v>
      </c>
      <c r="W7" s="108" t="s">
        <v>192</v>
      </c>
      <c r="X7" s="107">
        <v>33.146653000999997</v>
      </c>
      <c r="Y7" s="108" t="s">
        <v>192</v>
      </c>
      <c r="Z7" s="120"/>
      <c r="AA7" s="109" t="s">
        <v>396</v>
      </c>
      <c r="AB7" s="110">
        <v>4.3299999999999998E-2</v>
      </c>
      <c r="AC7" s="51"/>
      <c r="AE7" s="50"/>
      <c r="AG7" s="1"/>
      <c r="AH7" s="1"/>
      <c r="AI7" s="111"/>
    </row>
    <row r="8" spans="1:35" ht="25.5" x14ac:dyDescent="0.2">
      <c r="A8" s="112"/>
      <c r="B8" s="113" t="s">
        <v>150</v>
      </c>
      <c r="C8" s="100">
        <v>521912120018614</v>
      </c>
      <c r="D8" s="114" t="s">
        <v>118</v>
      </c>
      <c r="E8" s="115" t="s">
        <v>58</v>
      </c>
      <c r="F8" s="116" t="s">
        <v>103</v>
      </c>
      <c r="G8" s="119" t="s">
        <v>145</v>
      </c>
      <c r="H8" s="117">
        <v>7897473206922</v>
      </c>
      <c r="I8" s="117" t="s">
        <v>404</v>
      </c>
      <c r="J8" s="105" t="s">
        <v>140</v>
      </c>
      <c r="K8" s="118" t="s">
        <v>11</v>
      </c>
      <c r="L8" s="107">
        <v>0</v>
      </c>
      <c r="M8" s="108">
        <v>0</v>
      </c>
      <c r="N8" s="107">
        <v>99.781211999999996</v>
      </c>
      <c r="O8" s="108">
        <v>137.94512599999999</v>
      </c>
      <c r="P8" s="107">
        <v>105.79061999999999</v>
      </c>
      <c r="Q8" s="108">
        <v>146.24979399999998</v>
      </c>
      <c r="R8" s="107">
        <v>106.42703299999999</v>
      </c>
      <c r="S8" s="108">
        <v>147.12616599999998</v>
      </c>
      <c r="T8" s="107">
        <v>107.07387899999999</v>
      </c>
      <c r="U8" s="108">
        <v>148.03383699999998</v>
      </c>
      <c r="V8" s="107">
        <v>109.75515999999999</v>
      </c>
      <c r="W8" s="108">
        <v>151.72711899999999</v>
      </c>
      <c r="X8" s="107">
        <v>105.79061999999999</v>
      </c>
      <c r="Y8" s="108">
        <v>146.24979399999998</v>
      </c>
      <c r="Z8" s="120"/>
      <c r="AA8" s="109" t="s">
        <v>396</v>
      </c>
      <c r="AB8" s="110">
        <v>4.3299999999999998E-2</v>
      </c>
      <c r="AC8" s="51"/>
      <c r="AE8" s="50"/>
      <c r="AG8" s="1"/>
      <c r="AH8" s="1"/>
      <c r="AI8" s="111"/>
    </row>
    <row r="9" spans="1:35" ht="25.5" x14ac:dyDescent="0.2">
      <c r="A9" s="112"/>
      <c r="B9" s="113" t="s">
        <v>405</v>
      </c>
      <c r="C9" s="100" t="s">
        <v>146</v>
      </c>
      <c r="D9" s="114" t="s">
        <v>199</v>
      </c>
      <c r="E9" s="115" t="s">
        <v>60</v>
      </c>
      <c r="F9" s="116" t="s">
        <v>62</v>
      </c>
      <c r="G9" s="119" t="s">
        <v>62</v>
      </c>
      <c r="H9" s="117">
        <v>7897473205253</v>
      </c>
      <c r="I9" s="117" t="s">
        <v>406</v>
      </c>
      <c r="J9" s="105" t="s">
        <v>141</v>
      </c>
      <c r="K9" s="118" t="s">
        <v>13</v>
      </c>
      <c r="L9" s="107" t="s">
        <v>407</v>
      </c>
      <c r="M9" s="108" t="s">
        <v>192</v>
      </c>
      <c r="N9" s="107">
        <v>68.613571712070012</v>
      </c>
      <c r="O9" s="108" t="s">
        <v>192</v>
      </c>
      <c r="P9" s="107">
        <v>68.613571712070012</v>
      </c>
      <c r="Q9" s="108" t="s">
        <v>192</v>
      </c>
      <c r="R9" s="107">
        <v>68.613571712070012</v>
      </c>
      <c r="S9" s="108" t="s">
        <v>192</v>
      </c>
      <c r="T9" s="107">
        <v>68.613571712070012</v>
      </c>
      <c r="U9" s="108" t="s">
        <v>192</v>
      </c>
      <c r="V9" s="107">
        <v>68.613571712070012</v>
      </c>
      <c r="W9" s="108" t="s">
        <v>192</v>
      </c>
      <c r="X9" s="107">
        <v>68.613571712070012</v>
      </c>
      <c r="Y9" s="108" t="s">
        <v>192</v>
      </c>
      <c r="Z9" s="120"/>
      <c r="AA9" s="109" t="s">
        <v>396</v>
      </c>
      <c r="AB9" s="110">
        <v>4.3299999999999998E-2</v>
      </c>
      <c r="AC9" s="51"/>
      <c r="AE9" s="50"/>
      <c r="AG9" s="1"/>
      <c r="AH9" s="1"/>
      <c r="AI9" s="111"/>
    </row>
    <row r="10" spans="1:35" ht="25.5" x14ac:dyDescent="0.2">
      <c r="A10" s="112"/>
      <c r="B10" s="113" t="s">
        <v>408</v>
      </c>
      <c r="C10" s="100" t="s">
        <v>146</v>
      </c>
      <c r="D10" s="114" t="s">
        <v>200</v>
      </c>
      <c r="E10" s="115" t="s">
        <v>59</v>
      </c>
      <c r="F10" s="116" t="s">
        <v>61</v>
      </c>
      <c r="G10" s="119" t="s">
        <v>61</v>
      </c>
      <c r="H10" s="117">
        <v>7897473205246</v>
      </c>
      <c r="I10" s="117" t="s">
        <v>409</v>
      </c>
      <c r="J10" s="105" t="s">
        <v>141</v>
      </c>
      <c r="K10" s="118" t="s">
        <v>13</v>
      </c>
      <c r="L10" s="107" t="s">
        <v>407</v>
      </c>
      <c r="M10" s="108" t="s">
        <v>192</v>
      </c>
      <c r="N10" s="107">
        <v>51.713981318711262</v>
      </c>
      <c r="O10" s="108" t="s">
        <v>192</v>
      </c>
      <c r="P10" s="107">
        <v>51.713981318711262</v>
      </c>
      <c r="Q10" s="108" t="s">
        <v>192</v>
      </c>
      <c r="R10" s="107">
        <v>51.713981318711262</v>
      </c>
      <c r="S10" s="108" t="s">
        <v>192</v>
      </c>
      <c r="T10" s="107">
        <v>51.713981318711262</v>
      </c>
      <c r="U10" s="108" t="s">
        <v>192</v>
      </c>
      <c r="V10" s="107">
        <v>51.713981318711262</v>
      </c>
      <c r="W10" s="108" t="s">
        <v>192</v>
      </c>
      <c r="X10" s="107">
        <v>51.713981318711262</v>
      </c>
      <c r="Y10" s="108" t="s">
        <v>192</v>
      </c>
      <c r="Z10" s="120"/>
      <c r="AA10" s="109" t="s">
        <v>396</v>
      </c>
      <c r="AB10" s="110">
        <v>4.3299999999999998E-2</v>
      </c>
      <c r="AC10" s="51"/>
      <c r="AE10" s="50"/>
      <c r="AG10" s="1"/>
      <c r="AH10" s="1"/>
      <c r="AI10" s="111"/>
    </row>
    <row r="11" spans="1:35" ht="25.5" x14ac:dyDescent="0.2">
      <c r="A11" s="112"/>
      <c r="B11" s="113" t="s">
        <v>151</v>
      </c>
      <c r="C11" s="100" t="s">
        <v>146</v>
      </c>
      <c r="D11" s="114" t="s">
        <v>201</v>
      </c>
      <c r="E11" s="115"/>
      <c r="F11" s="116"/>
      <c r="G11" s="119" t="s">
        <v>152</v>
      </c>
      <c r="H11" s="117">
        <v>7897473207158</v>
      </c>
      <c r="I11" s="117" t="s">
        <v>410</v>
      </c>
      <c r="J11" s="105" t="s">
        <v>141</v>
      </c>
      <c r="K11" s="118" t="s">
        <v>13</v>
      </c>
      <c r="L11" s="107">
        <v>88.223520000000008</v>
      </c>
      <c r="M11" s="108" t="s">
        <v>192</v>
      </c>
      <c r="N11" s="107">
        <v>96.645778336799992</v>
      </c>
      <c r="O11" s="108" t="s">
        <v>192</v>
      </c>
      <c r="P11" s="107">
        <v>96.645778336799992</v>
      </c>
      <c r="Q11" s="108" t="s">
        <v>192</v>
      </c>
      <c r="R11" s="107">
        <v>96.645778336799992</v>
      </c>
      <c r="S11" s="108" t="s">
        <v>192</v>
      </c>
      <c r="T11" s="107">
        <v>96.645778336799992</v>
      </c>
      <c r="U11" s="108" t="s">
        <v>192</v>
      </c>
      <c r="V11" s="107">
        <v>96.645778336799992</v>
      </c>
      <c r="W11" s="108" t="s">
        <v>192</v>
      </c>
      <c r="X11" s="107">
        <v>96.645778336799992</v>
      </c>
      <c r="Y11" s="108" t="s">
        <v>192</v>
      </c>
      <c r="Z11" s="120"/>
      <c r="AA11" s="109" t="s">
        <v>396</v>
      </c>
      <c r="AB11" s="110">
        <v>4.3299999999999998E-2</v>
      </c>
      <c r="AC11" s="51"/>
      <c r="AE11" s="50"/>
      <c r="AG11" s="1"/>
      <c r="AH11" s="1"/>
      <c r="AI11" s="111"/>
    </row>
    <row r="12" spans="1:35" ht="25.5" x14ac:dyDescent="0.2">
      <c r="A12" s="1"/>
      <c r="B12" s="99" t="s">
        <v>211</v>
      </c>
      <c r="C12" s="100">
        <v>521905401160417</v>
      </c>
      <c r="D12" s="101" t="s">
        <v>198</v>
      </c>
      <c r="E12" s="102" t="s">
        <v>64</v>
      </c>
      <c r="F12" s="103" t="s">
        <v>46</v>
      </c>
      <c r="G12" s="103" t="s">
        <v>65</v>
      </c>
      <c r="H12" s="104">
        <v>7897473204331</v>
      </c>
      <c r="I12" s="104" t="s">
        <v>411</v>
      </c>
      <c r="J12" s="105" t="s">
        <v>139</v>
      </c>
      <c r="K12" s="106" t="s">
        <v>8</v>
      </c>
      <c r="L12" s="107">
        <v>0</v>
      </c>
      <c r="M12" s="108">
        <v>0</v>
      </c>
      <c r="N12" s="107">
        <v>27.595284999999997</v>
      </c>
      <c r="O12" s="108">
        <v>36.859788999999992</v>
      </c>
      <c r="P12" s="107">
        <v>29.505567299999996</v>
      </c>
      <c r="Q12" s="108">
        <v>39.332409999999996</v>
      </c>
      <c r="R12" s="107">
        <v>29.713183999999998</v>
      </c>
      <c r="S12" s="108">
        <v>39.593235</v>
      </c>
      <c r="T12" s="107">
        <v>29.921843999999997</v>
      </c>
      <c r="U12" s="108">
        <v>39.864492999999996</v>
      </c>
      <c r="V12" s="107">
        <v>30.787782999999997</v>
      </c>
      <c r="W12" s="108">
        <v>40.980823999999998</v>
      </c>
      <c r="X12" s="107">
        <v>25.686045999999997</v>
      </c>
      <c r="Y12" s="108">
        <v>35.513931999999997</v>
      </c>
      <c r="Z12" s="48"/>
      <c r="AA12" s="109" t="s">
        <v>396</v>
      </c>
      <c r="AB12" s="110">
        <v>4.3299999999999998E-2</v>
      </c>
      <c r="AE12" s="50"/>
      <c r="AG12" s="1"/>
      <c r="AH12" s="1"/>
      <c r="AI12" s="111"/>
    </row>
    <row r="13" spans="1:35" ht="25.5" x14ac:dyDescent="0.2">
      <c r="A13" s="1"/>
      <c r="B13" s="99" t="s">
        <v>412</v>
      </c>
      <c r="C13" s="100">
        <v>521905501173316</v>
      </c>
      <c r="D13" s="101" t="s">
        <v>109</v>
      </c>
      <c r="E13" s="102" t="s">
        <v>66</v>
      </c>
      <c r="F13" s="103" t="s">
        <v>47</v>
      </c>
      <c r="G13" s="103" t="s">
        <v>67</v>
      </c>
      <c r="H13" s="104">
        <v>7897473204270</v>
      </c>
      <c r="I13" s="104" t="s">
        <v>413</v>
      </c>
      <c r="J13" s="105" t="s">
        <v>140</v>
      </c>
      <c r="K13" s="106" t="s">
        <v>8</v>
      </c>
      <c r="L13" s="107">
        <v>0</v>
      </c>
      <c r="M13" s="108">
        <v>0</v>
      </c>
      <c r="N13" s="107">
        <v>56.943313999999994</v>
      </c>
      <c r="O13" s="108">
        <v>76.067002999999985</v>
      </c>
      <c r="P13" s="107">
        <v>60.892051134899987</v>
      </c>
      <c r="Q13" s="108">
        <v>81.158306999999994</v>
      </c>
      <c r="R13" s="107">
        <v>61.314740999999998</v>
      </c>
      <c r="S13" s="108">
        <v>81.711255999999992</v>
      </c>
      <c r="T13" s="107">
        <v>61.742493999999994</v>
      </c>
      <c r="U13" s="108">
        <v>82.26420499999999</v>
      </c>
      <c r="V13" s="107">
        <v>63.53696999999999</v>
      </c>
      <c r="W13" s="108">
        <v>84.569897999999995</v>
      </c>
      <c r="X13" s="107">
        <v>52.999639999999992</v>
      </c>
      <c r="Y13" s="108">
        <v>73.270958999999991</v>
      </c>
      <c r="Z13" s="48"/>
      <c r="AA13" s="109" t="s">
        <v>396</v>
      </c>
      <c r="AB13" s="110">
        <v>4.3299999999999998E-2</v>
      </c>
      <c r="AE13" s="50"/>
      <c r="AG13" s="1"/>
      <c r="AH13" s="1"/>
      <c r="AI13" s="111"/>
    </row>
    <row r="14" spans="1:35" ht="34.5" customHeight="1" x14ac:dyDescent="0.2">
      <c r="A14" s="1"/>
      <c r="B14" s="99" t="s">
        <v>134</v>
      </c>
      <c r="C14" s="100">
        <v>521905701172313</v>
      </c>
      <c r="D14" s="101" t="s">
        <v>147</v>
      </c>
      <c r="E14" s="102" t="s">
        <v>148</v>
      </c>
      <c r="F14" s="103" t="s">
        <v>142</v>
      </c>
      <c r="G14" s="103" t="s">
        <v>143</v>
      </c>
      <c r="H14" s="104">
        <v>7897473205772</v>
      </c>
      <c r="I14" s="104" t="s">
        <v>414</v>
      </c>
      <c r="J14" s="105" t="s">
        <v>140</v>
      </c>
      <c r="K14" s="106" t="s">
        <v>8</v>
      </c>
      <c r="L14" s="107">
        <v>0</v>
      </c>
      <c r="M14" s="108">
        <v>0</v>
      </c>
      <c r="N14" s="107">
        <v>25.247859999999996</v>
      </c>
      <c r="O14" s="108">
        <v>33.729888999999993</v>
      </c>
      <c r="P14" s="107">
        <v>26.994005127499996</v>
      </c>
      <c r="Q14" s="108">
        <v>35.993849999999995</v>
      </c>
      <c r="R14" s="107">
        <v>27.188397999999996</v>
      </c>
      <c r="S14" s="108">
        <v>36.233808999999994</v>
      </c>
      <c r="T14" s="107">
        <v>27.376191999999996</v>
      </c>
      <c r="U14" s="108">
        <v>36.473768</v>
      </c>
      <c r="V14" s="107">
        <v>28.169099999999997</v>
      </c>
      <c r="W14" s="108">
        <v>37.496201999999997</v>
      </c>
      <c r="X14" s="107">
        <v>23.505548999999998</v>
      </c>
      <c r="Y14" s="108">
        <v>32.498794999999994</v>
      </c>
      <c r="Z14" s="48"/>
      <c r="AA14" s="109" t="s">
        <v>396</v>
      </c>
      <c r="AB14" s="110">
        <v>4.3299999999999998E-2</v>
      </c>
      <c r="AE14" s="50"/>
      <c r="AG14" s="1"/>
      <c r="AH14" s="1"/>
      <c r="AI14" s="111"/>
    </row>
    <row r="15" spans="1:35" ht="25.5" x14ac:dyDescent="0.2">
      <c r="A15" s="1"/>
      <c r="B15" s="99" t="s">
        <v>209</v>
      </c>
      <c r="C15" s="100">
        <v>521913100019105</v>
      </c>
      <c r="D15" s="101" t="s">
        <v>136</v>
      </c>
      <c r="E15" s="102" t="s">
        <v>137</v>
      </c>
      <c r="F15" s="103" t="s">
        <v>135</v>
      </c>
      <c r="G15" s="103" t="s">
        <v>144</v>
      </c>
      <c r="H15" s="104">
        <v>7897473206540</v>
      </c>
      <c r="I15" s="104" t="s">
        <v>415</v>
      </c>
      <c r="J15" s="105" t="s">
        <v>140</v>
      </c>
      <c r="K15" s="106" t="s">
        <v>8</v>
      </c>
      <c r="L15" s="107">
        <v>0</v>
      </c>
      <c r="M15" s="108">
        <v>0</v>
      </c>
      <c r="N15" s="107">
        <v>40.730431999999993</v>
      </c>
      <c r="O15" s="108">
        <v>54.408094999999996</v>
      </c>
      <c r="P15" s="107">
        <v>43.543201142299992</v>
      </c>
      <c r="Q15" s="108">
        <v>58.049211999999997</v>
      </c>
      <c r="R15" s="107">
        <v>43.849898999999994</v>
      </c>
      <c r="S15" s="108">
        <v>58.43523299999999</v>
      </c>
      <c r="T15" s="107">
        <v>44.162888999999993</v>
      </c>
      <c r="U15" s="108">
        <v>58.842119999999994</v>
      </c>
      <c r="V15" s="107">
        <v>45.446148000000001</v>
      </c>
      <c r="W15" s="108">
        <v>60.49053399999999</v>
      </c>
      <c r="X15" s="107">
        <v>37.913522</v>
      </c>
      <c r="Y15" s="108">
        <v>52.415391999999997</v>
      </c>
      <c r="Z15" s="48"/>
      <c r="AA15" s="109" t="s">
        <v>396</v>
      </c>
      <c r="AB15" s="110">
        <v>4.3299999999999998E-2</v>
      </c>
      <c r="AE15" s="50"/>
      <c r="AG15" s="1"/>
      <c r="AH15" s="1"/>
      <c r="AI15" s="111"/>
    </row>
    <row r="16" spans="1:35" ht="25.5" x14ac:dyDescent="0.2">
      <c r="A16" s="1"/>
      <c r="B16" s="99" t="s">
        <v>14</v>
      </c>
      <c r="C16" s="100">
        <v>521902701171411</v>
      </c>
      <c r="D16" s="101" t="s">
        <v>110</v>
      </c>
      <c r="E16" s="102" t="s">
        <v>72</v>
      </c>
      <c r="F16" s="103" t="s">
        <v>50</v>
      </c>
      <c r="G16" s="103" t="s">
        <v>73</v>
      </c>
      <c r="H16" s="104">
        <v>7897473201767</v>
      </c>
      <c r="I16" s="104" t="s">
        <v>416</v>
      </c>
      <c r="J16" s="105" t="s">
        <v>139</v>
      </c>
      <c r="K16" s="106" t="s">
        <v>11</v>
      </c>
      <c r="L16" s="107">
        <v>0</v>
      </c>
      <c r="M16" s="108">
        <v>0</v>
      </c>
      <c r="N16" s="107">
        <v>34.554095999999994</v>
      </c>
      <c r="O16" s="108">
        <v>47.772706999999997</v>
      </c>
      <c r="P16" s="107">
        <v>36.637012107699995</v>
      </c>
      <c r="Q16" s="108">
        <v>50.652214999999991</v>
      </c>
      <c r="R16" s="107">
        <v>36.859788999999992</v>
      </c>
      <c r="S16" s="108">
        <v>50.954771999999998</v>
      </c>
      <c r="T16" s="107">
        <v>37.089314999999992</v>
      </c>
      <c r="U16" s="108">
        <v>51.267761999999998</v>
      </c>
      <c r="V16" s="107">
        <v>38.017851999999991</v>
      </c>
      <c r="W16" s="108">
        <v>52.561453999999998</v>
      </c>
      <c r="X16" s="107">
        <v>36.640695999999991</v>
      </c>
      <c r="Y16" s="108">
        <v>50.652214999999991</v>
      </c>
      <c r="Z16" s="48"/>
      <c r="AA16" s="109" t="s">
        <v>396</v>
      </c>
      <c r="AB16" s="110">
        <v>4.3299999999999998E-2</v>
      </c>
      <c r="AE16" s="50"/>
      <c r="AG16" s="1"/>
      <c r="AH16" s="1"/>
      <c r="AI16" s="111"/>
    </row>
    <row r="17" spans="1:35" ht="25.5" x14ac:dyDescent="0.2">
      <c r="A17" s="1"/>
      <c r="B17" s="99" t="s">
        <v>229</v>
      </c>
      <c r="C17" s="100">
        <v>521901501160416</v>
      </c>
      <c r="D17" s="101" t="s">
        <v>230</v>
      </c>
      <c r="E17" s="102" t="s">
        <v>231</v>
      </c>
      <c r="F17" s="103" t="s">
        <v>232</v>
      </c>
      <c r="G17" s="103" t="s">
        <v>233</v>
      </c>
      <c r="H17" s="104">
        <v>7897473200814</v>
      </c>
      <c r="I17" s="104" t="s">
        <v>417</v>
      </c>
      <c r="J17" s="105" t="s">
        <v>139</v>
      </c>
      <c r="K17" s="106" t="s">
        <v>8</v>
      </c>
      <c r="L17" s="107">
        <v>0</v>
      </c>
      <c r="M17" s="108">
        <v>0</v>
      </c>
      <c r="N17" s="107">
        <v>59.259439999999991</v>
      </c>
      <c r="O17" s="108">
        <v>79.155170999999996</v>
      </c>
      <c r="P17" s="107">
        <v>63.370041999999998</v>
      </c>
      <c r="Q17" s="108">
        <v>84.46556799999999</v>
      </c>
      <c r="R17" s="107">
        <v>63.808227999999993</v>
      </c>
      <c r="S17" s="108">
        <v>85.028949999999995</v>
      </c>
      <c r="T17" s="107">
        <v>64.256846999999993</v>
      </c>
      <c r="U17" s="108">
        <v>85.613197999999997</v>
      </c>
      <c r="V17" s="107">
        <v>66.113920999999991</v>
      </c>
      <c r="W17" s="108">
        <v>88.00235499999998</v>
      </c>
      <c r="X17" s="107">
        <v>55.15927099999999</v>
      </c>
      <c r="Y17" s="108">
        <v>76.254796999999996</v>
      </c>
      <c r="Z17" s="48"/>
      <c r="AA17" s="109" t="s">
        <v>396</v>
      </c>
      <c r="AB17" s="110">
        <v>4.3299999999999998E-2</v>
      </c>
      <c r="AE17" s="50"/>
      <c r="AG17" s="1"/>
      <c r="AH17" s="1"/>
      <c r="AI17" s="111"/>
    </row>
    <row r="18" spans="1:35" ht="25.5" x14ac:dyDescent="0.2">
      <c r="A18" s="1"/>
      <c r="B18" s="99" t="s">
        <v>210</v>
      </c>
      <c r="C18" s="100">
        <v>521905802173315</v>
      </c>
      <c r="D18" s="101" t="s">
        <v>111</v>
      </c>
      <c r="E18" s="102" t="s">
        <v>131</v>
      </c>
      <c r="F18" s="103" t="s">
        <v>104</v>
      </c>
      <c r="G18" s="103" t="s">
        <v>91</v>
      </c>
      <c r="H18" s="104">
        <v>7897473206403</v>
      </c>
      <c r="I18" s="104" t="s">
        <v>418</v>
      </c>
      <c r="J18" s="105" t="s">
        <v>140</v>
      </c>
      <c r="K18" s="106" t="s">
        <v>8</v>
      </c>
      <c r="L18" s="107">
        <v>0</v>
      </c>
      <c r="M18" s="108">
        <v>0</v>
      </c>
      <c r="N18" s="107">
        <v>10.912917999999999</v>
      </c>
      <c r="O18" s="108">
        <v>14.574900999999999</v>
      </c>
      <c r="P18" s="107">
        <v>11.673475353599999</v>
      </c>
      <c r="Q18" s="108">
        <v>15.566035999999999</v>
      </c>
      <c r="R18" s="107">
        <v>11.747557999999998</v>
      </c>
      <c r="S18" s="108">
        <v>15.659932999999999</v>
      </c>
      <c r="T18" s="107">
        <v>11.831021999999999</v>
      </c>
      <c r="U18" s="108">
        <v>15.764262999999998</v>
      </c>
      <c r="V18" s="107">
        <v>12.175310999999999</v>
      </c>
      <c r="W18" s="108">
        <v>16.202448999999998</v>
      </c>
      <c r="X18" s="107">
        <v>10.161741999999998</v>
      </c>
      <c r="Y18" s="108">
        <v>14.042817999999999</v>
      </c>
      <c r="Z18" s="48"/>
      <c r="AA18" s="109" t="s">
        <v>396</v>
      </c>
      <c r="AB18" s="110">
        <v>4.3299999999999998E-2</v>
      </c>
      <c r="AE18" s="50"/>
      <c r="AG18" s="1"/>
      <c r="AH18" s="1"/>
      <c r="AI18" s="111"/>
    </row>
    <row r="19" spans="1:35" ht="25.5" x14ac:dyDescent="0.2">
      <c r="A19" s="1"/>
      <c r="B19" s="99" t="s">
        <v>94</v>
      </c>
      <c r="C19" s="100">
        <v>521912060017904</v>
      </c>
      <c r="D19" s="101" t="s">
        <v>112</v>
      </c>
      <c r="E19" s="102" t="s">
        <v>130</v>
      </c>
      <c r="F19" s="103" t="s">
        <v>105</v>
      </c>
      <c r="G19" s="103" t="s">
        <v>96</v>
      </c>
      <c r="H19" s="104">
        <v>7897473205864</v>
      </c>
      <c r="I19" s="104" t="s">
        <v>419</v>
      </c>
      <c r="J19" s="105" t="s">
        <v>139</v>
      </c>
      <c r="K19" s="106" t="s">
        <v>8</v>
      </c>
      <c r="L19" s="107">
        <v>0</v>
      </c>
      <c r="M19" s="108">
        <v>0</v>
      </c>
      <c r="N19" s="107">
        <v>107.01128099999998</v>
      </c>
      <c r="O19" s="108">
        <v>142.94253299999997</v>
      </c>
      <c r="P19" s="107">
        <v>114.43487797679997</v>
      </c>
      <c r="Q19" s="108">
        <v>152.53045999999998</v>
      </c>
      <c r="R19" s="107">
        <v>115.232485</v>
      </c>
      <c r="S19" s="108">
        <v>153.56332699999999</v>
      </c>
      <c r="T19" s="107">
        <v>116.04625899999999</v>
      </c>
      <c r="U19" s="108">
        <v>154.60662699999997</v>
      </c>
      <c r="V19" s="107">
        <v>119.40568499999999</v>
      </c>
      <c r="W19" s="108">
        <v>158.93632199999999</v>
      </c>
      <c r="X19" s="107">
        <v>99.614283999999998</v>
      </c>
      <c r="Y19" s="108">
        <v>137.71559999999999</v>
      </c>
      <c r="Z19" s="48"/>
      <c r="AA19" s="109" t="s">
        <v>396</v>
      </c>
      <c r="AB19" s="110">
        <v>4.3299999999999998E-2</v>
      </c>
      <c r="AE19" s="50"/>
      <c r="AG19" s="1"/>
      <c r="AH19" s="1"/>
      <c r="AI19" s="111"/>
    </row>
    <row r="20" spans="1:35" ht="25.5" x14ac:dyDescent="0.2">
      <c r="A20" s="1"/>
      <c r="B20" s="99" t="s">
        <v>95</v>
      </c>
      <c r="C20" s="100">
        <v>521912060018004</v>
      </c>
      <c r="D20" s="101" t="s">
        <v>112</v>
      </c>
      <c r="E20" s="102" t="s">
        <v>130</v>
      </c>
      <c r="F20" s="103" t="s">
        <v>106</v>
      </c>
      <c r="G20" s="103" t="s">
        <v>97</v>
      </c>
      <c r="H20" s="104">
        <v>7897473205871</v>
      </c>
      <c r="I20" s="104" t="s">
        <v>420</v>
      </c>
      <c r="J20" s="105" t="s">
        <v>139</v>
      </c>
      <c r="K20" s="106" t="s">
        <v>8</v>
      </c>
      <c r="L20" s="107">
        <v>0</v>
      </c>
      <c r="M20" s="108">
        <v>0</v>
      </c>
      <c r="N20" s="107">
        <v>195.00320299999998</v>
      </c>
      <c r="O20" s="108">
        <v>260.48071099999999</v>
      </c>
      <c r="P20" s="107">
        <v>208.52625102659997</v>
      </c>
      <c r="Q20" s="108">
        <v>277.94555300000002</v>
      </c>
      <c r="R20" s="107">
        <v>209.97455799999997</v>
      </c>
      <c r="S20" s="108">
        <v>279.81305999999995</v>
      </c>
      <c r="T20" s="107">
        <v>211.45604399999999</v>
      </c>
      <c r="U20" s="108">
        <v>281.72229899999996</v>
      </c>
      <c r="V20" s="107">
        <v>217.58021499999998</v>
      </c>
      <c r="W20" s="108">
        <v>289.60964699999994</v>
      </c>
      <c r="X20" s="107">
        <v>181.52376699999999</v>
      </c>
      <c r="Y20" s="108">
        <v>250.94494899999998</v>
      </c>
      <c r="Z20" s="48"/>
      <c r="AA20" s="109" t="s">
        <v>396</v>
      </c>
      <c r="AB20" s="110">
        <v>4.3299999999999998E-2</v>
      </c>
      <c r="AE20" s="50"/>
      <c r="AG20" s="1"/>
      <c r="AH20" s="1"/>
      <c r="AI20" s="111"/>
    </row>
    <row r="21" spans="1:35" ht="37.5" customHeight="1" x14ac:dyDescent="0.2">
      <c r="A21" s="1"/>
      <c r="B21" s="99" t="s">
        <v>156</v>
      </c>
      <c r="C21" s="100">
        <v>521914110019205</v>
      </c>
      <c r="D21" s="101" t="s">
        <v>153</v>
      </c>
      <c r="E21" s="102" t="s">
        <v>158</v>
      </c>
      <c r="F21" s="103" t="s">
        <v>154</v>
      </c>
      <c r="G21" s="103" t="s">
        <v>154</v>
      </c>
      <c r="H21" s="104">
        <v>7897473206854</v>
      </c>
      <c r="I21" s="104" t="s">
        <v>421</v>
      </c>
      <c r="J21" s="105" t="s">
        <v>197</v>
      </c>
      <c r="K21" s="106" t="s">
        <v>8</v>
      </c>
      <c r="L21" s="107">
        <v>0</v>
      </c>
      <c r="M21" s="108">
        <v>0</v>
      </c>
      <c r="N21" s="107">
        <v>37.287541999999995</v>
      </c>
      <c r="O21" s="108">
        <v>49.807141999999999</v>
      </c>
      <c r="P21" s="107">
        <v>39.866879027099991</v>
      </c>
      <c r="Q21" s="108">
        <v>53.145701999999993</v>
      </c>
      <c r="R21" s="107">
        <v>40.146183999999991</v>
      </c>
      <c r="S21" s="108">
        <v>53.500423999999995</v>
      </c>
      <c r="T21" s="107">
        <v>40.427874999999993</v>
      </c>
      <c r="U21" s="108">
        <v>53.865578999999997</v>
      </c>
      <c r="V21" s="107">
        <v>41.596370999999991</v>
      </c>
      <c r="W21" s="108">
        <v>55.367930999999992</v>
      </c>
      <c r="X21" s="107">
        <v>34.710591000000001</v>
      </c>
      <c r="Y21" s="108">
        <v>47.981366999999999</v>
      </c>
      <c r="Z21" s="48"/>
      <c r="AA21" s="109" t="s">
        <v>396</v>
      </c>
      <c r="AB21" s="110">
        <v>4.3299999999999998E-2</v>
      </c>
      <c r="AE21" s="50"/>
      <c r="AG21" s="1"/>
      <c r="AH21" s="1"/>
      <c r="AI21" s="111"/>
    </row>
    <row r="22" spans="1:35" ht="38.25" customHeight="1" x14ac:dyDescent="0.2">
      <c r="A22" s="1"/>
      <c r="B22" s="99" t="s">
        <v>157</v>
      </c>
      <c r="C22" s="100">
        <v>521914110019305</v>
      </c>
      <c r="D22" s="101" t="s">
        <v>153</v>
      </c>
      <c r="E22" s="102" t="s">
        <v>158</v>
      </c>
      <c r="F22" s="103" t="s">
        <v>154</v>
      </c>
      <c r="G22" s="103" t="s">
        <v>155</v>
      </c>
      <c r="H22" s="104">
        <v>7897473206861</v>
      </c>
      <c r="I22" s="104" t="s">
        <v>422</v>
      </c>
      <c r="J22" s="105" t="s">
        <v>197</v>
      </c>
      <c r="K22" s="106" t="s">
        <v>8</v>
      </c>
      <c r="L22" s="107">
        <v>0</v>
      </c>
      <c r="M22" s="108">
        <v>0</v>
      </c>
      <c r="N22" s="107">
        <v>74.564650999999998</v>
      </c>
      <c r="O22" s="108">
        <v>99.603850999999992</v>
      </c>
      <c r="P22" s="107">
        <v>79.733758054199981</v>
      </c>
      <c r="Q22" s="108">
        <v>106.27053799999999</v>
      </c>
      <c r="R22" s="107">
        <v>80.292367999999982</v>
      </c>
      <c r="S22" s="108">
        <v>107.00084799999999</v>
      </c>
      <c r="T22" s="107">
        <v>80.855749999999986</v>
      </c>
      <c r="U22" s="108">
        <v>107.72072499999999</v>
      </c>
      <c r="V22" s="107">
        <v>83.192741999999981</v>
      </c>
      <c r="W22" s="108">
        <v>110.73586199999998</v>
      </c>
      <c r="X22" s="107">
        <v>69.410748999999996</v>
      </c>
      <c r="Y22" s="108">
        <v>95.952300999999991</v>
      </c>
      <c r="Z22" s="48"/>
      <c r="AA22" s="109" t="s">
        <v>396</v>
      </c>
      <c r="AB22" s="110">
        <v>4.3299999999999998E-2</v>
      </c>
      <c r="AE22" s="50"/>
      <c r="AG22" s="1"/>
      <c r="AH22" s="1"/>
      <c r="AI22" s="111"/>
    </row>
    <row r="23" spans="1:35" ht="25.5" x14ac:dyDescent="0.2">
      <c r="A23" s="1"/>
      <c r="B23" s="99" t="s">
        <v>159</v>
      </c>
      <c r="C23" s="100">
        <v>521913030018814</v>
      </c>
      <c r="D23" s="101" t="s">
        <v>113</v>
      </c>
      <c r="E23" s="102" t="s">
        <v>74</v>
      </c>
      <c r="F23" s="103" t="s">
        <v>423</v>
      </c>
      <c r="G23" s="103" t="s">
        <v>75</v>
      </c>
      <c r="H23" s="104">
        <v>7896226504957</v>
      </c>
      <c r="I23" s="104" t="s">
        <v>424</v>
      </c>
      <c r="J23" s="105" t="s">
        <v>140</v>
      </c>
      <c r="K23" s="106" t="s">
        <v>11</v>
      </c>
      <c r="L23" s="107">
        <v>0</v>
      </c>
      <c r="M23" s="108">
        <v>0</v>
      </c>
      <c r="N23" s="107">
        <v>131.10107799999997</v>
      </c>
      <c r="O23" s="108">
        <v>181.24207599999997</v>
      </c>
      <c r="P23" s="107">
        <v>138.99619858499997</v>
      </c>
      <c r="Q23" s="108">
        <v>192.15499399999999</v>
      </c>
      <c r="R23" s="107">
        <v>139.83349899999999</v>
      </c>
      <c r="S23" s="108">
        <v>193.31305699999996</v>
      </c>
      <c r="T23" s="107">
        <v>140.68900499999998</v>
      </c>
      <c r="U23" s="108">
        <v>194.49198599999997</v>
      </c>
      <c r="V23" s="107">
        <v>144.20492599999997</v>
      </c>
      <c r="W23" s="108">
        <v>199.35376399999998</v>
      </c>
      <c r="X23" s="107">
        <v>138.99885899999998</v>
      </c>
      <c r="Y23" s="108">
        <v>192.15499399999999</v>
      </c>
      <c r="Z23" s="48"/>
      <c r="AA23" s="109" t="s">
        <v>396</v>
      </c>
      <c r="AB23" s="110">
        <v>4.3299999999999998E-2</v>
      </c>
      <c r="AE23" s="50"/>
      <c r="AG23" s="1"/>
      <c r="AH23" s="1"/>
      <c r="AI23" s="111"/>
    </row>
    <row r="24" spans="1:35" ht="25.5" x14ac:dyDescent="0.2">
      <c r="A24" s="1"/>
      <c r="B24" s="99" t="s">
        <v>425</v>
      </c>
      <c r="C24" s="100">
        <v>521913030018914</v>
      </c>
      <c r="D24" s="101" t="s">
        <v>113</v>
      </c>
      <c r="E24" s="102" t="s">
        <v>74</v>
      </c>
      <c r="F24" s="103" t="s">
        <v>426</v>
      </c>
      <c r="G24" s="103" t="s">
        <v>76</v>
      </c>
      <c r="H24" s="104">
        <v>7896226500485</v>
      </c>
      <c r="I24" s="104" t="s">
        <v>427</v>
      </c>
      <c r="J24" s="105" t="s">
        <v>140</v>
      </c>
      <c r="K24" s="106" t="s">
        <v>11</v>
      </c>
      <c r="L24" s="107">
        <v>0</v>
      </c>
      <c r="M24" s="108">
        <v>0</v>
      </c>
      <c r="N24" s="107">
        <v>437.00707099999994</v>
      </c>
      <c r="O24" s="108">
        <v>604.13329799999985</v>
      </c>
      <c r="P24" s="107">
        <v>463.33131299969995</v>
      </c>
      <c r="Q24" s="108">
        <v>640.54446799999994</v>
      </c>
      <c r="R24" s="107">
        <v>466.14643999999998</v>
      </c>
      <c r="S24" s="108">
        <v>644.41511099999991</v>
      </c>
      <c r="T24" s="107">
        <v>468.98421599999995</v>
      </c>
      <c r="U24" s="108">
        <v>648.34835199999998</v>
      </c>
      <c r="V24" s="107">
        <v>480.71090799999996</v>
      </c>
      <c r="W24" s="108">
        <v>664.55080099999998</v>
      </c>
      <c r="X24" s="107">
        <v>463.33996299999995</v>
      </c>
      <c r="Y24" s="108">
        <v>640.54446799999994</v>
      </c>
      <c r="Z24" s="48"/>
      <c r="AA24" s="109" t="s">
        <v>396</v>
      </c>
      <c r="AB24" s="110">
        <v>4.3299999999999998E-2</v>
      </c>
      <c r="AE24" s="50"/>
      <c r="AG24" s="1"/>
      <c r="AH24" s="1"/>
      <c r="AI24" s="111"/>
    </row>
    <row r="25" spans="1:35" ht="25.5" x14ac:dyDescent="0.2">
      <c r="A25" s="1"/>
      <c r="B25" s="99" t="s">
        <v>428</v>
      </c>
      <c r="C25" s="100">
        <v>521913030018714</v>
      </c>
      <c r="D25" s="101" t="s">
        <v>113</v>
      </c>
      <c r="E25" s="102" t="s">
        <v>74</v>
      </c>
      <c r="F25" s="103" t="s">
        <v>429</v>
      </c>
      <c r="G25" s="103" t="s">
        <v>78</v>
      </c>
      <c r="H25" s="104">
        <v>7896226504964</v>
      </c>
      <c r="I25" s="104" t="s">
        <v>430</v>
      </c>
      <c r="J25" s="105" t="s">
        <v>140</v>
      </c>
      <c r="K25" s="106" t="s">
        <v>11</v>
      </c>
      <c r="L25" s="107">
        <v>0</v>
      </c>
      <c r="M25" s="108">
        <v>0</v>
      </c>
      <c r="N25" s="107">
        <v>317.97697399999993</v>
      </c>
      <c r="O25" s="108">
        <v>439.58402199999995</v>
      </c>
      <c r="P25" s="107">
        <v>337.12702510439988</v>
      </c>
      <c r="Q25" s="108">
        <v>466.06297599999999</v>
      </c>
      <c r="R25" s="107">
        <v>339.16639699999996</v>
      </c>
      <c r="S25" s="108">
        <v>468.87988599999994</v>
      </c>
      <c r="T25" s="107">
        <v>341.24256399999996</v>
      </c>
      <c r="U25" s="108">
        <v>471.73852799999997</v>
      </c>
      <c r="V25" s="107">
        <v>349.76632499999994</v>
      </c>
      <c r="W25" s="108">
        <v>483.52781799999991</v>
      </c>
      <c r="X25" s="107">
        <v>337.13196199999993</v>
      </c>
      <c r="Y25" s="108">
        <v>466.06297599999999</v>
      </c>
      <c r="Z25" s="48"/>
      <c r="AA25" s="109" t="s">
        <v>396</v>
      </c>
      <c r="AB25" s="110">
        <v>4.3299999999999998E-2</v>
      </c>
      <c r="AE25" s="50"/>
      <c r="AG25" s="1"/>
      <c r="AH25" s="1"/>
      <c r="AI25" s="111"/>
    </row>
    <row r="26" spans="1:35" ht="25.5" x14ac:dyDescent="0.2">
      <c r="A26" s="1"/>
      <c r="B26" s="99" t="s">
        <v>160</v>
      </c>
      <c r="C26" s="100">
        <v>521913030019014</v>
      </c>
      <c r="D26" s="101" t="s">
        <v>113</v>
      </c>
      <c r="E26" s="102" t="s">
        <v>74</v>
      </c>
      <c r="F26" s="103" t="s">
        <v>431</v>
      </c>
      <c r="G26" s="103" t="s">
        <v>77</v>
      </c>
      <c r="H26" s="104">
        <v>7897473206694</v>
      </c>
      <c r="I26" s="104" t="s">
        <v>432</v>
      </c>
      <c r="J26" s="105" t="s">
        <v>140</v>
      </c>
      <c r="K26" s="106" t="s">
        <v>11</v>
      </c>
      <c r="L26" s="107">
        <v>0</v>
      </c>
      <c r="M26" s="108">
        <v>0</v>
      </c>
      <c r="N26" s="107">
        <v>1059.961501</v>
      </c>
      <c r="O26" s="108">
        <v>1465.3357159999998</v>
      </c>
      <c r="P26" s="107">
        <v>1123.8135559463997</v>
      </c>
      <c r="Q26" s="108">
        <v>1553.5988959999997</v>
      </c>
      <c r="R26" s="107">
        <v>1130.6242099999999</v>
      </c>
      <c r="S26" s="108">
        <v>1563.0198949999999</v>
      </c>
      <c r="T26" s="107">
        <v>1137.5204229999999</v>
      </c>
      <c r="U26" s="108">
        <v>1572.5556569999999</v>
      </c>
      <c r="V26" s="107">
        <v>1165.9607809999998</v>
      </c>
      <c r="W26" s="108">
        <v>1611.8672009999998</v>
      </c>
      <c r="X26" s="107">
        <v>1123.811461</v>
      </c>
      <c r="Y26" s="108">
        <v>1553.5988959999997</v>
      </c>
      <c r="Z26" s="48"/>
      <c r="AA26" s="109" t="s">
        <v>396</v>
      </c>
      <c r="AB26" s="110">
        <v>4.3299999999999998E-2</v>
      </c>
      <c r="AE26" s="50"/>
      <c r="AG26" s="1"/>
      <c r="AH26" s="1"/>
      <c r="AI26" s="111"/>
    </row>
    <row r="27" spans="1:35" ht="25.5" x14ac:dyDescent="0.2">
      <c r="A27" s="1"/>
      <c r="B27" s="99" t="s">
        <v>15</v>
      </c>
      <c r="C27" s="100">
        <v>521905103119419</v>
      </c>
      <c r="D27" s="101" t="s">
        <v>114</v>
      </c>
      <c r="E27" s="102" t="s">
        <v>81</v>
      </c>
      <c r="F27" s="103" t="s">
        <v>53</v>
      </c>
      <c r="G27" s="103" t="s">
        <v>82</v>
      </c>
      <c r="H27" s="104">
        <v>7897473203846</v>
      </c>
      <c r="I27" s="104" t="s">
        <v>433</v>
      </c>
      <c r="J27" s="105" t="s">
        <v>139</v>
      </c>
      <c r="K27" s="106" t="s">
        <v>11</v>
      </c>
      <c r="L27" s="107">
        <v>0</v>
      </c>
      <c r="M27" s="108">
        <v>0</v>
      </c>
      <c r="N27" s="107">
        <v>36.359004999999996</v>
      </c>
      <c r="O27" s="108">
        <v>50.266193999999992</v>
      </c>
      <c r="P27" s="107">
        <v>38.546148864299987</v>
      </c>
      <c r="Q27" s="108">
        <v>53.291763999999993</v>
      </c>
      <c r="R27" s="107">
        <v>38.779460999999998</v>
      </c>
      <c r="S27" s="108">
        <v>53.615186999999992</v>
      </c>
      <c r="T27" s="107">
        <v>39.019419999999997</v>
      </c>
      <c r="U27" s="108">
        <v>53.938609999999997</v>
      </c>
      <c r="V27" s="107">
        <v>39.989688999999991</v>
      </c>
      <c r="W27" s="108">
        <v>55.284466999999999</v>
      </c>
      <c r="X27" s="107">
        <v>38.549934999999998</v>
      </c>
      <c r="Y27" s="108">
        <v>53.291763999999993</v>
      </c>
      <c r="Z27" s="48"/>
      <c r="AA27" s="109" t="s">
        <v>396</v>
      </c>
      <c r="AB27" s="110">
        <v>4.3299999999999998E-2</v>
      </c>
      <c r="AE27" s="50"/>
      <c r="AG27" s="1"/>
      <c r="AH27" s="1"/>
      <c r="AI27" s="111"/>
    </row>
    <row r="28" spans="1:35" ht="25.5" x14ac:dyDescent="0.2">
      <c r="A28" s="1"/>
      <c r="B28" s="99" t="s">
        <v>16</v>
      </c>
      <c r="C28" s="100">
        <v>521905106118413</v>
      </c>
      <c r="D28" s="101" t="s">
        <v>114</v>
      </c>
      <c r="E28" s="102" t="s">
        <v>81</v>
      </c>
      <c r="F28" s="103" t="s">
        <v>54</v>
      </c>
      <c r="G28" s="103" t="s">
        <v>83</v>
      </c>
      <c r="H28" s="104">
        <v>7897473203914</v>
      </c>
      <c r="I28" s="104" t="s">
        <v>434</v>
      </c>
      <c r="J28" s="105" t="s">
        <v>139</v>
      </c>
      <c r="K28" s="106" t="s">
        <v>11</v>
      </c>
      <c r="L28" s="107">
        <v>0</v>
      </c>
      <c r="M28" s="108">
        <v>0</v>
      </c>
      <c r="N28" s="107">
        <v>44.903631999999995</v>
      </c>
      <c r="O28" s="108">
        <v>62.076349999999991</v>
      </c>
      <c r="P28" s="107">
        <v>47.599541109299984</v>
      </c>
      <c r="Q28" s="108">
        <v>65.811363999999998</v>
      </c>
      <c r="R28" s="107">
        <v>47.897902999999992</v>
      </c>
      <c r="S28" s="108">
        <v>66.218250999999995</v>
      </c>
      <c r="T28" s="107">
        <v>48.190026999999994</v>
      </c>
      <c r="U28" s="108">
        <v>66.614705000000001</v>
      </c>
      <c r="V28" s="107">
        <v>49.389821999999995</v>
      </c>
      <c r="W28" s="108">
        <v>68.273551999999995</v>
      </c>
      <c r="X28" s="107">
        <v>47.605778999999998</v>
      </c>
      <c r="Y28" s="108">
        <v>65.811363999999998</v>
      </c>
      <c r="Z28" s="48"/>
      <c r="AA28" s="109" t="s">
        <v>396</v>
      </c>
      <c r="AB28" s="110">
        <v>4.3299999999999998E-2</v>
      </c>
      <c r="AE28" s="50"/>
      <c r="AG28" s="1"/>
      <c r="AH28" s="1"/>
      <c r="AI28" s="111"/>
    </row>
    <row r="29" spans="1:35" ht="25.5" x14ac:dyDescent="0.2">
      <c r="A29" s="1"/>
      <c r="B29" s="99" t="s">
        <v>17</v>
      </c>
      <c r="C29" s="100">
        <v>521905110115415</v>
      </c>
      <c r="D29" s="101" t="s">
        <v>114</v>
      </c>
      <c r="E29" s="102" t="s">
        <v>81</v>
      </c>
      <c r="F29" s="103" t="s">
        <v>55</v>
      </c>
      <c r="G29" s="103" t="s">
        <v>84</v>
      </c>
      <c r="H29" s="104">
        <v>7897473203983</v>
      </c>
      <c r="I29" s="104" t="s">
        <v>435</v>
      </c>
      <c r="J29" s="105" t="s">
        <v>139</v>
      </c>
      <c r="K29" s="106" t="s">
        <v>11</v>
      </c>
      <c r="L29" s="107">
        <v>0</v>
      </c>
      <c r="M29" s="108">
        <v>0</v>
      </c>
      <c r="N29" s="107">
        <v>52.384092999999993</v>
      </c>
      <c r="O29" s="108">
        <v>72.415452999999985</v>
      </c>
      <c r="P29" s="107">
        <v>55.534573135799995</v>
      </c>
      <c r="Q29" s="108">
        <v>76.77644699999999</v>
      </c>
      <c r="R29" s="107">
        <v>55.879147999999994</v>
      </c>
      <c r="S29" s="108">
        <v>77.245931999999996</v>
      </c>
      <c r="T29" s="107">
        <v>56.213003999999998</v>
      </c>
      <c r="U29" s="108">
        <v>77.715416999999988</v>
      </c>
      <c r="V29" s="107">
        <v>57.621458999999994</v>
      </c>
      <c r="W29" s="108">
        <v>79.655954999999992</v>
      </c>
      <c r="X29" s="107">
        <v>55.53485899999999</v>
      </c>
      <c r="Y29" s="108">
        <v>76.77644699999999</v>
      </c>
      <c r="Z29" s="48"/>
      <c r="AA29" s="109" t="s">
        <v>396</v>
      </c>
      <c r="AB29" s="110">
        <v>4.3299999999999998E-2</v>
      </c>
      <c r="AE29" s="50"/>
      <c r="AG29" s="1"/>
      <c r="AH29" s="1"/>
      <c r="AI29" s="111"/>
    </row>
    <row r="30" spans="1:35" ht="24" x14ac:dyDescent="0.2">
      <c r="A30" s="1"/>
      <c r="B30" s="99" t="s">
        <v>267</v>
      </c>
      <c r="C30" s="100" t="s">
        <v>407</v>
      </c>
      <c r="D30" s="101" t="s">
        <v>268</v>
      </c>
      <c r="E30" s="102" t="s">
        <v>85</v>
      </c>
      <c r="F30" s="103" t="s">
        <v>436</v>
      </c>
      <c r="G30" s="103" t="s">
        <v>261</v>
      </c>
      <c r="H30" s="104">
        <v>7896006216674</v>
      </c>
      <c r="I30" s="104" t="s">
        <v>407</v>
      </c>
      <c r="J30" s="121" t="s">
        <v>139</v>
      </c>
      <c r="K30" s="106" t="s">
        <v>11</v>
      </c>
      <c r="L30" s="122">
        <v>0</v>
      </c>
      <c r="M30" s="123">
        <v>0</v>
      </c>
      <c r="N30" s="107">
        <v>11.111144999999999</v>
      </c>
      <c r="O30" s="108">
        <v>15.357375999999999</v>
      </c>
      <c r="P30" s="107">
        <v>11.778856999999999</v>
      </c>
      <c r="Q30" s="108">
        <v>16.285912999999997</v>
      </c>
      <c r="R30" s="107">
        <v>11.851887999999999</v>
      </c>
      <c r="S30" s="108">
        <v>16.379809999999999</v>
      </c>
      <c r="T30" s="107">
        <v>11.924918999999999</v>
      </c>
      <c r="U30" s="108">
        <v>16.48414</v>
      </c>
      <c r="V30" s="107">
        <v>12.227475999999999</v>
      </c>
      <c r="W30" s="108">
        <v>16.901459999999997</v>
      </c>
      <c r="X30" s="107"/>
      <c r="Y30" s="108"/>
      <c r="Z30" s="48"/>
      <c r="AA30" s="109" t="s">
        <v>396</v>
      </c>
      <c r="AB30" s="110">
        <v>4.3299999999999998E-2</v>
      </c>
      <c r="AE30" s="50"/>
      <c r="AG30" s="1"/>
      <c r="AH30" s="1"/>
      <c r="AI30" s="111"/>
    </row>
    <row r="31" spans="1:35" ht="25.5" x14ac:dyDescent="0.2">
      <c r="A31" s="1"/>
      <c r="B31" s="99" t="s">
        <v>269</v>
      </c>
      <c r="C31" s="100">
        <v>521917030019706</v>
      </c>
      <c r="D31" s="101" t="s">
        <v>204</v>
      </c>
      <c r="E31" s="102" t="s">
        <v>63</v>
      </c>
      <c r="F31" s="103" t="s">
        <v>437</v>
      </c>
      <c r="G31" s="103" t="s">
        <v>205</v>
      </c>
      <c r="H31" s="104">
        <v>7897473207271</v>
      </c>
      <c r="I31" s="104" t="s">
        <v>438</v>
      </c>
      <c r="J31" s="105" t="s">
        <v>149</v>
      </c>
      <c r="K31" s="106" t="s">
        <v>11</v>
      </c>
      <c r="L31" s="107">
        <v>0</v>
      </c>
      <c r="M31" s="108">
        <v>0</v>
      </c>
      <c r="N31" s="107">
        <v>1299.4823149999997</v>
      </c>
      <c r="O31" s="108">
        <v>1796.4582699999999</v>
      </c>
      <c r="P31" s="107">
        <v>1377.7558828937997</v>
      </c>
      <c r="Q31" s="108">
        <v>1904.6693459999997</v>
      </c>
      <c r="R31" s="107">
        <v>1386.1075139999998</v>
      </c>
      <c r="S31" s="108">
        <v>1916.2082439999999</v>
      </c>
      <c r="T31" s="107">
        <v>1394.568677</v>
      </c>
      <c r="U31" s="108">
        <v>1927.9036369999999</v>
      </c>
      <c r="V31" s="107">
        <v>1429.4253299999998</v>
      </c>
      <c r="W31" s="108">
        <v>1976.0936639999998</v>
      </c>
      <c r="X31" s="107">
        <v>1377.7611139999997</v>
      </c>
      <c r="Y31" s="108">
        <v>1904.6693459999997</v>
      </c>
      <c r="Z31" s="48"/>
      <c r="AA31" s="109" t="s">
        <v>396</v>
      </c>
      <c r="AB31" s="110">
        <v>4.3299999999999998E-2</v>
      </c>
      <c r="AE31" s="50"/>
      <c r="AG31" s="1"/>
      <c r="AH31" s="1"/>
      <c r="AI31" s="111"/>
    </row>
    <row r="32" spans="1:35" ht="24.75" x14ac:dyDescent="0.2">
      <c r="A32" s="1"/>
      <c r="B32" s="99" t="s">
        <v>221</v>
      </c>
      <c r="C32" s="100">
        <v>521917070020004</v>
      </c>
      <c r="D32" s="101" t="s">
        <v>227</v>
      </c>
      <c r="E32" s="102"/>
      <c r="F32" s="103"/>
      <c r="G32" s="103" t="s">
        <v>223</v>
      </c>
      <c r="H32" s="104" t="s">
        <v>225</v>
      </c>
      <c r="I32" s="104" t="s">
        <v>439</v>
      </c>
      <c r="J32" s="105"/>
      <c r="K32" s="106" t="s">
        <v>8</v>
      </c>
      <c r="L32" s="107"/>
      <c r="M32" s="108"/>
      <c r="N32" s="107">
        <v>26.729346</v>
      </c>
      <c r="O32" s="108">
        <v>35.701725999999994</v>
      </c>
      <c r="P32" s="107">
        <v>28.575986999999998</v>
      </c>
      <c r="Q32" s="108">
        <v>38.090882999999991</v>
      </c>
      <c r="R32" s="107">
        <v>28.774213999999997</v>
      </c>
      <c r="S32" s="108">
        <v>38.341274999999996</v>
      </c>
      <c r="T32" s="107">
        <v>28.982873999999999</v>
      </c>
      <c r="U32" s="108">
        <v>38.612532999999992</v>
      </c>
      <c r="V32" s="107">
        <v>29.817513999999996</v>
      </c>
      <c r="W32" s="108">
        <v>39.687131999999998</v>
      </c>
      <c r="X32" s="107">
        <v>24.882704999999998</v>
      </c>
      <c r="Y32" s="108">
        <v>34.397600999999995</v>
      </c>
      <c r="Z32" s="48"/>
      <c r="AA32" s="109" t="s">
        <v>396</v>
      </c>
      <c r="AB32" s="110">
        <v>4.3299999999999998E-2</v>
      </c>
      <c r="AE32" s="50"/>
      <c r="AG32" s="1"/>
      <c r="AH32" s="1"/>
      <c r="AI32" s="111"/>
    </row>
    <row r="33" spans="1:35" ht="24.75" x14ac:dyDescent="0.2">
      <c r="A33" s="1"/>
      <c r="B33" s="99" t="s">
        <v>222</v>
      </c>
      <c r="C33" s="100">
        <v>521917070020104</v>
      </c>
      <c r="D33" s="101" t="s">
        <v>228</v>
      </c>
      <c r="E33" s="102"/>
      <c r="F33" s="103"/>
      <c r="G33" s="103" t="s">
        <v>224</v>
      </c>
      <c r="H33" s="104" t="s">
        <v>226</v>
      </c>
      <c r="I33" s="104" t="s">
        <v>440</v>
      </c>
      <c r="J33" s="105"/>
      <c r="K33" s="106" t="s">
        <v>8</v>
      </c>
      <c r="L33" s="107"/>
      <c r="M33" s="108"/>
      <c r="N33" s="107">
        <v>80.188037999999992</v>
      </c>
      <c r="O33" s="108">
        <v>107.11561099999999</v>
      </c>
      <c r="P33" s="107">
        <v>85.748826999999991</v>
      </c>
      <c r="Q33" s="108">
        <v>114.29351499999999</v>
      </c>
      <c r="R33" s="107">
        <v>86.343508</v>
      </c>
      <c r="S33" s="108">
        <v>115.065557</v>
      </c>
      <c r="T33" s="107">
        <v>86.948622</v>
      </c>
      <c r="U33" s="108">
        <v>115.84803199999999</v>
      </c>
      <c r="V33" s="107">
        <v>89.462974999999986</v>
      </c>
      <c r="W33" s="108">
        <v>119.08226199999999</v>
      </c>
      <c r="X33" s="107">
        <v>74.637681999999998</v>
      </c>
      <c r="Y33" s="108">
        <v>103.18236999999999</v>
      </c>
      <c r="Z33" s="48"/>
      <c r="AA33" s="109" t="s">
        <v>396</v>
      </c>
      <c r="AB33" s="110">
        <v>4.3299999999999998E-2</v>
      </c>
      <c r="AE33" s="50"/>
      <c r="AG33" s="1"/>
      <c r="AH33" s="1"/>
      <c r="AI33" s="111"/>
    </row>
    <row r="34" spans="1:35" ht="25.5" x14ac:dyDescent="0.2">
      <c r="A34" s="1"/>
      <c r="B34" s="99" t="s">
        <v>206</v>
      </c>
      <c r="C34" s="100">
        <v>521916050019506</v>
      </c>
      <c r="D34" s="101" t="s">
        <v>203</v>
      </c>
      <c r="E34" s="102" t="s">
        <v>63</v>
      </c>
      <c r="F34" s="103" t="s">
        <v>441</v>
      </c>
      <c r="G34" s="103" t="s">
        <v>202</v>
      </c>
      <c r="H34" s="104">
        <v>7897473207264</v>
      </c>
      <c r="I34" s="104" t="s">
        <v>442</v>
      </c>
      <c r="J34" s="105" t="s">
        <v>149</v>
      </c>
      <c r="K34" s="106" t="s">
        <v>11</v>
      </c>
      <c r="L34" s="107">
        <v>0</v>
      </c>
      <c r="M34" s="108">
        <v>0</v>
      </c>
      <c r="N34" s="107">
        <v>2341.7285819999997</v>
      </c>
      <c r="O34" s="108">
        <v>3237.2973019999999</v>
      </c>
      <c r="P34" s="107">
        <v>2482.8022892687995</v>
      </c>
      <c r="Q34" s="108">
        <v>3432.3318039999999</v>
      </c>
      <c r="R34" s="107">
        <v>2497.8479939999997</v>
      </c>
      <c r="S34" s="108">
        <v>3453.1247729999995</v>
      </c>
      <c r="T34" s="107">
        <v>2513.0801740000002</v>
      </c>
      <c r="U34" s="108">
        <v>3474.1889999999999</v>
      </c>
      <c r="V34" s="107">
        <v>2575.9076999999997</v>
      </c>
      <c r="W34" s="108">
        <v>3561.0437249999995</v>
      </c>
      <c r="X34" s="107">
        <v>2482.8036080000002</v>
      </c>
      <c r="Y34" s="108">
        <v>3432.3318039999999</v>
      </c>
      <c r="Z34" s="48"/>
      <c r="AA34" s="109" t="s">
        <v>396</v>
      </c>
      <c r="AB34" s="110">
        <v>4.3299999999999998E-2</v>
      </c>
      <c r="AE34" s="50"/>
      <c r="AG34" s="1"/>
      <c r="AH34" s="1"/>
      <c r="AI34" s="111"/>
    </row>
    <row r="35" spans="1:35" x14ac:dyDescent="0.2">
      <c r="N35" s="125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</row>
    <row r="36" spans="1:35" ht="72" x14ac:dyDescent="0.2">
      <c r="A36" s="1"/>
      <c r="B36" s="113" t="s">
        <v>272</v>
      </c>
      <c r="C36" s="127" t="s">
        <v>146</v>
      </c>
      <c r="D36" s="114" t="s">
        <v>266</v>
      </c>
      <c r="E36" s="115"/>
      <c r="F36" s="116"/>
      <c r="G36" s="116" t="s">
        <v>273</v>
      </c>
      <c r="H36" s="117" t="s">
        <v>443</v>
      </c>
      <c r="I36" s="117">
        <v>80874820002</v>
      </c>
      <c r="J36" s="128"/>
      <c r="K36" s="118" t="s">
        <v>146</v>
      </c>
      <c r="L36" s="129"/>
      <c r="M36" s="130"/>
      <c r="N36" s="129">
        <v>177.78875299999999</v>
      </c>
      <c r="O36" s="130" t="s">
        <v>192</v>
      </c>
      <c r="P36" s="129">
        <v>177.78875299999999</v>
      </c>
      <c r="Q36" s="130" t="s">
        <v>192</v>
      </c>
      <c r="R36" s="129">
        <v>177.78875299999999</v>
      </c>
      <c r="S36" s="130" t="s">
        <v>192</v>
      </c>
      <c r="T36" s="129">
        <v>208.13834999999997</v>
      </c>
      <c r="U36" s="130" t="s">
        <v>192</v>
      </c>
      <c r="V36" s="129">
        <v>177.78875299999999</v>
      </c>
      <c r="W36" s="130" t="s">
        <v>192</v>
      </c>
      <c r="X36" s="129">
        <v>177.78875299999999</v>
      </c>
      <c r="Y36" s="130" t="s">
        <v>192</v>
      </c>
      <c r="Z36" s="48"/>
      <c r="AA36" s="131" t="s">
        <v>396</v>
      </c>
      <c r="AB36" s="132">
        <v>4.3299999999999998E-2</v>
      </c>
      <c r="AE36" s="50"/>
      <c r="AG36" s="1"/>
      <c r="AH36" s="1"/>
      <c r="AI36" s="111"/>
    </row>
    <row r="37" spans="1:35" x14ac:dyDescent="0.2">
      <c r="A37" s="1"/>
      <c r="B37" s="113" t="s">
        <v>274</v>
      </c>
      <c r="C37" s="127" t="s">
        <v>146</v>
      </c>
      <c r="D37" s="114" t="s">
        <v>278</v>
      </c>
      <c r="E37" s="115"/>
      <c r="F37" s="116"/>
      <c r="G37" s="116" t="s">
        <v>282</v>
      </c>
      <c r="H37" s="117" t="s">
        <v>444</v>
      </c>
      <c r="I37" s="117">
        <v>80874820002</v>
      </c>
      <c r="J37" s="128"/>
      <c r="K37" s="118" t="s">
        <v>146</v>
      </c>
      <c r="L37" s="129"/>
      <c r="M37" s="130"/>
      <c r="N37" s="107">
        <v>86.709097708333317</v>
      </c>
      <c r="O37" s="130" t="s">
        <v>192</v>
      </c>
      <c r="P37" s="107">
        <v>86.709097708333317</v>
      </c>
      <c r="Q37" s="130" t="s">
        <v>192</v>
      </c>
      <c r="R37" s="129"/>
      <c r="S37" s="130" t="s">
        <v>192</v>
      </c>
      <c r="T37" s="107">
        <v>101.51308999999999</v>
      </c>
      <c r="U37" s="130" t="s">
        <v>192</v>
      </c>
      <c r="V37" s="107">
        <v>86.709097708333317</v>
      </c>
      <c r="W37" s="130" t="s">
        <v>192</v>
      </c>
      <c r="X37" s="107">
        <v>86.709097708333317</v>
      </c>
      <c r="Y37" s="130" t="s">
        <v>192</v>
      </c>
      <c r="Z37" s="48"/>
      <c r="AA37" s="131" t="s">
        <v>396</v>
      </c>
      <c r="AB37" s="132">
        <v>4.3299999999999998E-2</v>
      </c>
      <c r="AE37" s="50"/>
      <c r="AG37" s="1"/>
      <c r="AH37" s="1"/>
      <c r="AI37" s="111"/>
    </row>
    <row r="38" spans="1:35" x14ac:dyDescent="0.2">
      <c r="A38" s="1"/>
      <c r="B38" s="113" t="s">
        <v>275</v>
      </c>
      <c r="C38" s="127" t="s">
        <v>146</v>
      </c>
      <c r="D38" s="114" t="s">
        <v>279</v>
      </c>
      <c r="E38" s="115"/>
      <c r="F38" s="116"/>
      <c r="G38" s="116" t="s">
        <v>283</v>
      </c>
      <c r="H38" s="117" t="s">
        <v>445</v>
      </c>
      <c r="I38" s="117">
        <v>80874820002</v>
      </c>
      <c r="J38" s="128"/>
      <c r="K38" s="118" t="s">
        <v>146</v>
      </c>
      <c r="L38" s="129"/>
      <c r="M38" s="130"/>
      <c r="N38" s="107">
        <v>18.651813104166667</v>
      </c>
      <c r="O38" s="130" t="s">
        <v>192</v>
      </c>
      <c r="P38" s="107">
        <v>18.651813104166667</v>
      </c>
      <c r="Q38" s="130" t="s">
        <v>192</v>
      </c>
      <c r="R38" s="129"/>
      <c r="S38" s="130" t="s">
        <v>192</v>
      </c>
      <c r="T38" s="107">
        <v>21.836268999999998</v>
      </c>
      <c r="U38" s="130" t="s">
        <v>192</v>
      </c>
      <c r="V38" s="107">
        <v>18.651813104166667</v>
      </c>
      <c r="W38" s="130" t="s">
        <v>192</v>
      </c>
      <c r="X38" s="107">
        <v>18.651813104166667</v>
      </c>
      <c r="Y38" s="130" t="s">
        <v>192</v>
      </c>
      <c r="Z38" s="48"/>
      <c r="AA38" s="131" t="s">
        <v>396</v>
      </c>
      <c r="AB38" s="132">
        <v>4.3299999999999998E-2</v>
      </c>
      <c r="AE38" s="50"/>
      <c r="AG38" s="1"/>
      <c r="AH38" s="1"/>
      <c r="AI38" s="111"/>
    </row>
    <row r="39" spans="1:35" x14ac:dyDescent="0.2">
      <c r="A39" s="1"/>
      <c r="B39" s="113" t="s">
        <v>276</v>
      </c>
      <c r="C39" s="127" t="s">
        <v>146</v>
      </c>
      <c r="D39" s="114" t="s">
        <v>280</v>
      </c>
      <c r="E39" s="115"/>
      <c r="F39" s="116"/>
      <c r="G39" s="116" t="s">
        <v>284</v>
      </c>
      <c r="H39" s="117" t="s">
        <v>446</v>
      </c>
      <c r="I39" s="117">
        <v>80874820002</v>
      </c>
      <c r="J39" s="128"/>
      <c r="K39" s="118" t="s">
        <v>146</v>
      </c>
      <c r="L39" s="129"/>
      <c r="M39" s="130"/>
      <c r="N39" s="107">
        <v>18.651813104166667</v>
      </c>
      <c r="O39" s="130" t="s">
        <v>192</v>
      </c>
      <c r="P39" s="107">
        <v>18.651813104166667</v>
      </c>
      <c r="Q39" s="130" t="s">
        <v>192</v>
      </c>
      <c r="R39" s="129"/>
      <c r="S39" s="130" t="s">
        <v>192</v>
      </c>
      <c r="T39" s="107">
        <v>21.836268999999998</v>
      </c>
      <c r="U39" s="130" t="s">
        <v>192</v>
      </c>
      <c r="V39" s="107">
        <v>18.651813104166667</v>
      </c>
      <c r="W39" s="130" t="s">
        <v>192</v>
      </c>
      <c r="X39" s="107">
        <v>18.651813104166667</v>
      </c>
      <c r="Y39" s="130" t="s">
        <v>192</v>
      </c>
      <c r="Z39" s="48"/>
      <c r="AA39" s="131" t="s">
        <v>396</v>
      </c>
      <c r="AB39" s="132">
        <v>4.3299999999999998E-2</v>
      </c>
      <c r="AE39" s="50"/>
      <c r="AG39" s="1"/>
      <c r="AH39" s="1"/>
      <c r="AI39" s="111"/>
    </row>
    <row r="40" spans="1:35" x14ac:dyDescent="0.2">
      <c r="A40" s="1"/>
      <c r="B40" s="113" t="s">
        <v>277</v>
      </c>
      <c r="C40" s="127" t="s">
        <v>146</v>
      </c>
      <c r="D40" s="114" t="s">
        <v>281</v>
      </c>
      <c r="E40" s="115"/>
      <c r="F40" s="116"/>
      <c r="G40" s="116" t="s">
        <v>285</v>
      </c>
      <c r="H40" s="117" t="s">
        <v>447</v>
      </c>
      <c r="I40" s="117">
        <v>80874820002</v>
      </c>
      <c r="J40" s="128"/>
      <c r="K40" s="118" t="s">
        <v>146</v>
      </c>
      <c r="L40" s="129"/>
      <c r="M40" s="130"/>
      <c r="N40" s="107">
        <v>18.651813104166667</v>
      </c>
      <c r="O40" s="130" t="s">
        <v>192</v>
      </c>
      <c r="P40" s="107">
        <v>18.651813104166667</v>
      </c>
      <c r="Q40" s="130" t="s">
        <v>192</v>
      </c>
      <c r="R40" s="129"/>
      <c r="S40" s="130" t="s">
        <v>192</v>
      </c>
      <c r="T40" s="107">
        <v>21.836268999999998</v>
      </c>
      <c r="U40" s="130" t="s">
        <v>192</v>
      </c>
      <c r="V40" s="107">
        <v>18.651813104166667</v>
      </c>
      <c r="W40" s="130" t="s">
        <v>192</v>
      </c>
      <c r="X40" s="107">
        <v>18.651813104166667</v>
      </c>
      <c r="Y40" s="130" t="s">
        <v>192</v>
      </c>
      <c r="Z40" s="48"/>
      <c r="AA40" s="131" t="s">
        <v>396</v>
      </c>
      <c r="AB40" s="132">
        <v>4.3299999999999998E-2</v>
      </c>
      <c r="AE40" s="50"/>
      <c r="AG40" s="1"/>
      <c r="AH40" s="1"/>
      <c r="AI40" s="111"/>
    </row>
    <row r="41" spans="1:35" x14ac:dyDescent="0.2"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</row>
    <row r="42" spans="1:35" ht="25.5" x14ac:dyDescent="0.2">
      <c r="A42" s="1"/>
      <c r="B42" s="113" t="s">
        <v>448</v>
      </c>
      <c r="C42" s="127">
        <v>521919010020504</v>
      </c>
      <c r="D42" s="114" t="s">
        <v>270</v>
      </c>
      <c r="E42" s="115"/>
      <c r="F42" s="116"/>
      <c r="G42" s="116" t="s">
        <v>271</v>
      </c>
      <c r="H42" s="117">
        <v>7897473205963</v>
      </c>
      <c r="I42" s="117">
        <v>1101302750010</v>
      </c>
      <c r="J42" s="128"/>
      <c r="K42" s="118" t="s">
        <v>8</v>
      </c>
      <c r="L42" s="129"/>
      <c r="M42" s="130"/>
      <c r="N42" s="129">
        <v>49.89</v>
      </c>
      <c r="O42" s="130">
        <v>68.97</v>
      </c>
      <c r="P42" s="129">
        <v>52.9</v>
      </c>
      <c r="Q42" s="130">
        <v>73.13</v>
      </c>
      <c r="R42" s="129">
        <v>53.22</v>
      </c>
      <c r="S42" s="130">
        <v>73.569999999999993</v>
      </c>
      <c r="T42" s="129">
        <v>53.54</v>
      </c>
      <c r="U42" s="130">
        <v>74.02</v>
      </c>
      <c r="V42" s="129">
        <v>54.88</v>
      </c>
      <c r="W42" s="130">
        <v>75.87</v>
      </c>
      <c r="X42" s="129">
        <v>52.9</v>
      </c>
      <c r="Y42" s="130">
        <v>73.13</v>
      </c>
      <c r="Z42" s="48"/>
      <c r="AA42" s="133" t="s">
        <v>396</v>
      </c>
      <c r="AB42" s="134">
        <v>4.3299999999999998E-2</v>
      </c>
      <c r="AE42" s="50"/>
      <c r="AG42" s="1"/>
      <c r="AH42" s="1"/>
      <c r="AI42" s="111"/>
    </row>
    <row r="43" spans="1:35" x14ac:dyDescent="0.2"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</row>
    <row r="44" spans="1:35" x14ac:dyDescent="0.2"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</row>
    <row r="45" spans="1:35" x14ac:dyDescent="0.2"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</row>
    <row r="46" spans="1:35" x14ac:dyDescent="0.2"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</row>
    <row r="47" spans="1:35" x14ac:dyDescent="0.2"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</row>
    <row r="48" spans="1:35" x14ac:dyDescent="0.2"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</row>
    <row r="49" spans="14:25" x14ac:dyDescent="0.2"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</row>
  </sheetData>
  <sheetProtection formatColumns="0" autoFilter="0"/>
  <protectedRanges>
    <protectedRange sqref="D13:E14 D15:D17" name="Intervalo1_1_3_1_1"/>
    <protectedRange sqref="F13:H14" name="Intervalo1_3_1_1_1"/>
  </protectedRanges>
  <autoFilter ref="B3:Y34" xr:uid="{00000000-0009-0000-0000-000007000000}"/>
  <printOptions horizontalCentered="1"/>
  <pageMargins left="0.19685039370078741" right="0.19685039370078741" top="0.19685039370078741" bottom="0.19685039370078741" header="0.19685039370078741" footer="0.19685039370078741"/>
  <pageSetup paperSize="9" scale="48" fitToHeight="2" orientation="landscape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H66"/>
  <sheetViews>
    <sheetView workbookViewId="0">
      <selection activeCell="B29" sqref="B29"/>
    </sheetView>
  </sheetViews>
  <sheetFormatPr defaultRowHeight="12.75" x14ac:dyDescent="0.2"/>
  <cols>
    <col min="1" max="1" width="5.85546875" bestFit="1" customWidth="1"/>
    <col min="3" max="3" width="8.85546875" bestFit="1" customWidth="1"/>
  </cols>
  <sheetData>
    <row r="2" spans="1:4" x14ac:dyDescent="0.2">
      <c r="A2" s="37" t="s">
        <v>191</v>
      </c>
      <c r="B2" s="38" t="s">
        <v>187</v>
      </c>
      <c r="C2" s="38" t="s">
        <v>189</v>
      </c>
      <c r="D2" s="38" t="s">
        <v>190</v>
      </c>
    </row>
    <row r="3" spans="1:4" x14ac:dyDescent="0.2">
      <c r="A3" t="str">
        <f>B3&amp;C3</f>
        <v>SP5</v>
      </c>
      <c r="B3" s="39" t="s">
        <v>188</v>
      </c>
      <c r="C3" s="40">
        <v>5</v>
      </c>
      <c r="D3" s="41">
        <v>0</v>
      </c>
    </row>
    <row r="4" spans="1:4" x14ac:dyDescent="0.2">
      <c r="A4" t="str">
        <f t="shared" ref="A4:A56" si="0">B4&amp;C4</f>
        <v>AC5</v>
      </c>
      <c r="B4" s="39" t="s">
        <v>161</v>
      </c>
      <c r="C4" s="40">
        <v>5</v>
      </c>
      <c r="D4" s="41">
        <v>0.107527</v>
      </c>
    </row>
    <row r="5" spans="1:4" x14ac:dyDescent="0.2">
      <c r="A5" t="str">
        <f t="shared" si="0"/>
        <v>AL5</v>
      </c>
      <c r="B5" s="39" t="s">
        <v>162</v>
      </c>
      <c r="C5" s="40">
        <v>5</v>
      </c>
      <c r="D5" s="41">
        <v>0.107527</v>
      </c>
    </row>
    <row r="6" spans="1:4" x14ac:dyDescent="0.2">
      <c r="A6" t="str">
        <f t="shared" si="0"/>
        <v>AM5</v>
      </c>
      <c r="B6" s="39" t="s">
        <v>163</v>
      </c>
      <c r="C6" s="40">
        <v>5</v>
      </c>
      <c r="D6" s="41">
        <v>0.107527</v>
      </c>
    </row>
    <row r="7" spans="1:4" x14ac:dyDescent="0.2">
      <c r="A7" t="str">
        <f t="shared" si="0"/>
        <v>AP5</v>
      </c>
      <c r="B7" s="39" t="s">
        <v>164</v>
      </c>
      <c r="C7" s="40">
        <v>5</v>
      </c>
      <c r="D7" s="41">
        <v>0.107527</v>
      </c>
    </row>
    <row r="8" spans="1:4" x14ac:dyDescent="0.2">
      <c r="A8" t="str">
        <f t="shared" si="0"/>
        <v>BA5</v>
      </c>
      <c r="B8" s="39" t="s">
        <v>165</v>
      </c>
      <c r="C8" s="40">
        <v>5</v>
      </c>
      <c r="D8" s="41">
        <v>0.107527</v>
      </c>
    </row>
    <row r="9" spans="1:4" x14ac:dyDescent="0.2">
      <c r="A9" t="str">
        <f t="shared" si="0"/>
        <v>CE5</v>
      </c>
      <c r="B9" s="39" t="s">
        <v>166</v>
      </c>
      <c r="C9" s="40">
        <v>5</v>
      </c>
      <c r="D9" s="41">
        <v>0.107527</v>
      </c>
    </row>
    <row r="10" spans="1:4" x14ac:dyDescent="0.2">
      <c r="A10" t="str">
        <f t="shared" si="0"/>
        <v>DF5</v>
      </c>
      <c r="B10" s="39" t="s">
        <v>167</v>
      </c>
      <c r="C10" s="40">
        <v>5</v>
      </c>
      <c r="D10" s="41">
        <v>0.107527</v>
      </c>
    </row>
    <row r="11" spans="1:4" x14ac:dyDescent="0.2">
      <c r="A11" t="str">
        <f t="shared" si="0"/>
        <v>ES5</v>
      </c>
      <c r="B11" s="39" t="s">
        <v>168</v>
      </c>
      <c r="C11" s="40">
        <v>5</v>
      </c>
      <c r="D11" s="41">
        <v>0.107527</v>
      </c>
    </row>
    <row r="12" spans="1:4" x14ac:dyDescent="0.2">
      <c r="A12" t="str">
        <f t="shared" si="0"/>
        <v>GO5</v>
      </c>
      <c r="B12" s="39" t="s">
        <v>169</v>
      </c>
      <c r="C12" s="40">
        <v>5</v>
      </c>
      <c r="D12" s="41">
        <v>0.107527</v>
      </c>
    </row>
    <row r="13" spans="1:4" x14ac:dyDescent="0.2">
      <c r="A13" t="str">
        <f t="shared" si="0"/>
        <v>MA5</v>
      </c>
      <c r="B13" s="39" t="s">
        <v>170</v>
      </c>
      <c r="C13" s="40">
        <v>5</v>
      </c>
      <c r="D13" s="41">
        <v>0.107527</v>
      </c>
    </row>
    <row r="14" spans="1:4" x14ac:dyDescent="0.2">
      <c r="A14" t="str">
        <f t="shared" si="0"/>
        <v>MG5</v>
      </c>
      <c r="B14" s="42" t="s">
        <v>171</v>
      </c>
      <c r="C14" s="40">
        <v>5</v>
      </c>
      <c r="D14" s="41">
        <v>6.8182000000000006E-2</v>
      </c>
    </row>
    <row r="15" spans="1:4" x14ac:dyDescent="0.2">
      <c r="A15" t="str">
        <f t="shared" si="0"/>
        <v>MS5</v>
      </c>
      <c r="B15" s="39" t="s">
        <v>172</v>
      </c>
      <c r="C15" s="40">
        <v>5</v>
      </c>
      <c r="D15" s="41">
        <v>0.107527</v>
      </c>
    </row>
    <row r="16" spans="1:4" x14ac:dyDescent="0.2">
      <c r="A16" t="str">
        <f t="shared" si="0"/>
        <v>MT5</v>
      </c>
      <c r="B16" s="39" t="s">
        <v>173</v>
      </c>
      <c r="C16" s="40">
        <v>5</v>
      </c>
      <c r="D16" s="41">
        <v>0.107527</v>
      </c>
    </row>
    <row r="17" spans="1:4" x14ac:dyDescent="0.2">
      <c r="A17" t="str">
        <f t="shared" si="0"/>
        <v>PA5</v>
      </c>
      <c r="B17" s="39" t="s">
        <v>174</v>
      </c>
      <c r="C17" s="40">
        <v>5</v>
      </c>
      <c r="D17" s="41">
        <v>0.107527</v>
      </c>
    </row>
    <row r="18" spans="1:4" x14ac:dyDescent="0.2">
      <c r="A18" t="str">
        <f t="shared" si="0"/>
        <v>PB5</v>
      </c>
      <c r="B18" s="39" t="s">
        <v>175</v>
      </c>
      <c r="C18" s="40">
        <v>5</v>
      </c>
      <c r="D18" s="41">
        <v>0.107527</v>
      </c>
    </row>
    <row r="19" spans="1:4" x14ac:dyDescent="0.2">
      <c r="A19" t="str">
        <f t="shared" si="0"/>
        <v>PE5</v>
      </c>
      <c r="B19" s="39" t="s">
        <v>176</v>
      </c>
      <c r="C19" s="40">
        <v>5</v>
      </c>
      <c r="D19" s="41">
        <v>0.107527</v>
      </c>
    </row>
    <row r="20" spans="1:4" x14ac:dyDescent="0.2">
      <c r="A20" t="str">
        <f t="shared" si="0"/>
        <v>PI5</v>
      </c>
      <c r="B20" s="39" t="s">
        <v>177</v>
      </c>
      <c r="C20" s="40">
        <v>5</v>
      </c>
      <c r="D20" s="41">
        <v>0.107527</v>
      </c>
    </row>
    <row r="21" spans="1:4" x14ac:dyDescent="0.2">
      <c r="A21" t="str">
        <f t="shared" si="0"/>
        <v>PR5</v>
      </c>
      <c r="B21" s="42" t="s">
        <v>178</v>
      </c>
      <c r="C21" s="40">
        <v>5</v>
      </c>
      <c r="D21" s="41">
        <v>6.8182000000000006E-2</v>
      </c>
    </row>
    <row r="22" spans="1:4" x14ac:dyDescent="0.2">
      <c r="A22" t="str">
        <f t="shared" si="0"/>
        <v>RJ5</v>
      </c>
      <c r="B22" s="39" t="s">
        <v>179</v>
      </c>
      <c r="C22" s="40">
        <v>5</v>
      </c>
      <c r="D22" s="41">
        <v>7.9545000000000005E-2</v>
      </c>
    </row>
    <row r="23" spans="1:4" x14ac:dyDescent="0.2">
      <c r="A23" t="str">
        <f t="shared" si="0"/>
        <v>RN5</v>
      </c>
      <c r="B23" s="39" t="s">
        <v>180</v>
      </c>
      <c r="C23" s="40">
        <v>5</v>
      </c>
      <c r="D23" s="41">
        <v>0.107527</v>
      </c>
    </row>
    <row r="24" spans="1:4" x14ac:dyDescent="0.2">
      <c r="A24" t="str">
        <f t="shared" si="0"/>
        <v>RO5</v>
      </c>
      <c r="B24" s="39" t="s">
        <v>181</v>
      </c>
      <c r="C24" s="40">
        <v>5</v>
      </c>
      <c r="D24" s="41">
        <v>0.107527</v>
      </c>
    </row>
    <row r="25" spans="1:4" x14ac:dyDescent="0.2">
      <c r="A25" t="str">
        <f t="shared" si="0"/>
        <v>RR5</v>
      </c>
      <c r="B25" s="39" t="s">
        <v>182</v>
      </c>
      <c r="C25" s="40">
        <v>5</v>
      </c>
      <c r="D25" s="41">
        <v>0.107527</v>
      </c>
    </row>
    <row r="26" spans="1:4" x14ac:dyDescent="0.2">
      <c r="A26" t="str">
        <f t="shared" si="0"/>
        <v>RS5</v>
      </c>
      <c r="B26" s="42" t="s">
        <v>183</v>
      </c>
      <c r="C26" s="40">
        <v>5</v>
      </c>
      <c r="D26" s="41">
        <v>5.6818E-2</v>
      </c>
    </row>
    <row r="27" spans="1:4" x14ac:dyDescent="0.2">
      <c r="A27" t="str">
        <f t="shared" si="0"/>
        <v>SC5</v>
      </c>
      <c r="B27" s="42" t="s">
        <v>184</v>
      </c>
      <c r="C27" s="40">
        <v>5</v>
      </c>
      <c r="D27" s="41">
        <v>5.6818E-2</v>
      </c>
    </row>
    <row r="28" spans="1:4" x14ac:dyDescent="0.2">
      <c r="A28" t="str">
        <f t="shared" si="0"/>
        <v>SE5</v>
      </c>
      <c r="B28" s="39" t="s">
        <v>185</v>
      </c>
      <c r="C28" s="40">
        <v>5</v>
      </c>
      <c r="D28" s="41">
        <v>0.107527</v>
      </c>
    </row>
    <row r="29" spans="1:4" x14ac:dyDescent="0.2">
      <c r="A29" t="str">
        <f t="shared" si="0"/>
        <v>TO5</v>
      </c>
      <c r="B29" s="39" t="s">
        <v>186</v>
      </c>
      <c r="C29" s="40">
        <v>5</v>
      </c>
      <c r="D29" s="41">
        <v>0.107527</v>
      </c>
    </row>
    <row r="30" spans="1:4" x14ac:dyDescent="0.2">
      <c r="A30" t="str">
        <f t="shared" si="0"/>
        <v>SP1</v>
      </c>
      <c r="B30" s="39" t="s">
        <v>188</v>
      </c>
      <c r="C30" s="40">
        <v>1</v>
      </c>
      <c r="D30" s="43">
        <v>0</v>
      </c>
    </row>
    <row r="31" spans="1:4" x14ac:dyDescent="0.2">
      <c r="A31" t="str">
        <f t="shared" si="0"/>
        <v>AC1</v>
      </c>
      <c r="B31" s="39" t="s">
        <v>161</v>
      </c>
      <c r="C31" s="40">
        <v>1</v>
      </c>
      <c r="D31" s="44">
        <v>0.13541700000000001</v>
      </c>
    </row>
    <row r="32" spans="1:4" x14ac:dyDescent="0.2">
      <c r="A32" t="str">
        <f t="shared" si="0"/>
        <v>AL1</v>
      </c>
      <c r="B32" s="39" t="s">
        <v>162</v>
      </c>
      <c r="C32" s="40">
        <v>1</v>
      </c>
      <c r="D32" s="44">
        <v>0.13541700000000001</v>
      </c>
    </row>
    <row r="33" spans="1:4" x14ac:dyDescent="0.2">
      <c r="A33" t="str">
        <f t="shared" si="0"/>
        <v>AM1</v>
      </c>
      <c r="B33" s="39" t="s">
        <v>163</v>
      </c>
      <c r="C33" s="40">
        <v>1</v>
      </c>
      <c r="D33" s="44">
        <v>0.13541700000000001</v>
      </c>
    </row>
    <row r="34" spans="1:4" x14ac:dyDescent="0.2">
      <c r="A34" t="str">
        <f t="shared" si="0"/>
        <v>AP1</v>
      </c>
      <c r="B34" s="39" t="s">
        <v>164</v>
      </c>
      <c r="C34" s="40">
        <v>1</v>
      </c>
      <c r="D34" s="44">
        <v>0.13541700000000001</v>
      </c>
    </row>
    <row r="35" spans="1:4" x14ac:dyDescent="0.2">
      <c r="A35" t="str">
        <f t="shared" si="0"/>
        <v>BA1</v>
      </c>
      <c r="B35" s="39" t="s">
        <v>165</v>
      </c>
      <c r="C35" s="40">
        <v>1</v>
      </c>
      <c r="D35" s="44">
        <v>0.13541700000000001</v>
      </c>
    </row>
    <row r="36" spans="1:4" x14ac:dyDescent="0.2">
      <c r="A36" t="str">
        <f t="shared" si="0"/>
        <v>CE1</v>
      </c>
      <c r="B36" s="39" t="s">
        <v>166</v>
      </c>
      <c r="C36" s="40">
        <v>1</v>
      </c>
      <c r="D36" s="44">
        <v>0.13541700000000001</v>
      </c>
    </row>
    <row r="37" spans="1:4" x14ac:dyDescent="0.2">
      <c r="A37" t="str">
        <f t="shared" si="0"/>
        <v>DF1</v>
      </c>
      <c r="B37" s="39" t="s">
        <v>167</v>
      </c>
      <c r="C37" s="40">
        <v>1</v>
      </c>
      <c r="D37" s="44">
        <v>0.13541700000000001</v>
      </c>
    </row>
    <row r="38" spans="1:4" x14ac:dyDescent="0.2">
      <c r="A38" t="str">
        <f t="shared" si="0"/>
        <v>ES1</v>
      </c>
      <c r="B38" s="39" t="s">
        <v>168</v>
      </c>
      <c r="C38" s="40">
        <v>1</v>
      </c>
      <c r="D38" s="44">
        <v>0.13541700000000001</v>
      </c>
    </row>
    <row r="39" spans="1:4" x14ac:dyDescent="0.2">
      <c r="A39" t="str">
        <f t="shared" si="0"/>
        <v>GO1</v>
      </c>
      <c r="B39" s="39" t="s">
        <v>169</v>
      </c>
      <c r="C39" s="40">
        <v>1</v>
      </c>
      <c r="D39" s="44">
        <v>0.13541700000000001</v>
      </c>
    </row>
    <row r="40" spans="1:4" x14ac:dyDescent="0.2">
      <c r="A40" t="str">
        <f t="shared" si="0"/>
        <v>MA1</v>
      </c>
      <c r="B40" s="39" t="s">
        <v>170</v>
      </c>
      <c r="C40" s="40">
        <v>1</v>
      </c>
      <c r="D40" s="44">
        <v>0.13541700000000001</v>
      </c>
    </row>
    <row r="41" spans="1:4" x14ac:dyDescent="0.2">
      <c r="A41" t="str">
        <f t="shared" si="0"/>
        <v>MG1</v>
      </c>
      <c r="B41" s="42" t="s">
        <v>171</v>
      </c>
      <c r="C41" s="40">
        <v>1</v>
      </c>
      <c r="D41" s="44">
        <v>0.14583299999999999</v>
      </c>
    </row>
    <row r="42" spans="1:4" x14ac:dyDescent="0.2">
      <c r="A42" t="str">
        <f t="shared" si="0"/>
        <v>MS1</v>
      </c>
      <c r="B42" s="39" t="s">
        <v>172</v>
      </c>
      <c r="C42" s="40">
        <v>1</v>
      </c>
      <c r="D42" s="44">
        <v>0.13541700000000001</v>
      </c>
    </row>
    <row r="43" spans="1:4" x14ac:dyDescent="0.2">
      <c r="A43" t="str">
        <f t="shared" si="0"/>
        <v>MT1</v>
      </c>
      <c r="B43" s="39" t="s">
        <v>173</v>
      </c>
      <c r="C43" s="40">
        <v>1</v>
      </c>
      <c r="D43" s="44">
        <v>0.13541700000000001</v>
      </c>
    </row>
    <row r="44" spans="1:4" x14ac:dyDescent="0.2">
      <c r="A44" t="str">
        <f t="shared" si="0"/>
        <v>PA1</v>
      </c>
      <c r="B44" s="39" t="s">
        <v>174</v>
      </c>
      <c r="C44" s="40">
        <v>1</v>
      </c>
      <c r="D44" s="44">
        <v>0.13541700000000001</v>
      </c>
    </row>
    <row r="45" spans="1:4" x14ac:dyDescent="0.2">
      <c r="A45" t="str">
        <f t="shared" si="0"/>
        <v>PB1</v>
      </c>
      <c r="B45" s="39" t="s">
        <v>175</v>
      </c>
      <c r="C45" s="40">
        <v>1</v>
      </c>
      <c r="D45" s="44">
        <v>0.13541700000000001</v>
      </c>
    </row>
    <row r="46" spans="1:4" x14ac:dyDescent="0.2">
      <c r="A46" t="str">
        <f t="shared" si="0"/>
        <v>PE1</v>
      </c>
      <c r="B46" s="39" t="s">
        <v>176</v>
      </c>
      <c r="C46" s="40">
        <v>1</v>
      </c>
      <c r="D46" s="44">
        <v>0.13541700000000001</v>
      </c>
    </row>
    <row r="47" spans="1:4" x14ac:dyDescent="0.2">
      <c r="A47" t="str">
        <f t="shared" si="0"/>
        <v>PI1</v>
      </c>
      <c r="B47" s="39" t="s">
        <v>177</v>
      </c>
      <c r="C47" s="40">
        <v>1</v>
      </c>
      <c r="D47" s="44">
        <v>0.13541700000000001</v>
      </c>
    </row>
    <row r="48" spans="1:4" x14ac:dyDescent="0.2">
      <c r="A48" t="str">
        <f t="shared" si="0"/>
        <v>PR1</v>
      </c>
      <c r="B48" s="42" t="s">
        <v>178</v>
      </c>
      <c r="C48" s="40">
        <v>1</v>
      </c>
      <c r="D48" s="44">
        <v>0.14583299999999999</v>
      </c>
    </row>
    <row r="49" spans="1:8" x14ac:dyDescent="0.2">
      <c r="A49" t="str">
        <f t="shared" si="0"/>
        <v>RJ1</v>
      </c>
      <c r="B49" s="39" t="s">
        <v>179</v>
      </c>
      <c r="C49" s="40">
        <v>1</v>
      </c>
      <c r="D49" s="44">
        <v>0.15625</v>
      </c>
    </row>
    <row r="50" spans="1:8" x14ac:dyDescent="0.2">
      <c r="A50" t="str">
        <f t="shared" si="0"/>
        <v>RN1</v>
      </c>
      <c r="B50" s="39" t="s">
        <v>180</v>
      </c>
      <c r="C50" s="40">
        <v>1</v>
      </c>
      <c r="D50" s="44">
        <v>0.13541700000000001</v>
      </c>
    </row>
    <row r="51" spans="1:8" x14ac:dyDescent="0.2">
      <c r="A51" t="str">
        <f t="shared" si="0"/>
        <v>RO1</v>
      </c>
      <c r="B51" s="39" t="s">
        <v>181</v>
      </c>
      <c r="C51" s="40">
        <v>1</v>
      </c>
      <c r="D51" s="44">
        <v>0.13541700000000001</v>
      </c>
    </row>
    <row r="52" spans="1:8" x14ac:dyDescent="0.2">
      <c r="A52" t="str">
        <f t="shared" si="0"/>
        <v>RR1</v>
      </c>
      <c r="B52" s="39" t="s">
        <v>182</v>
      </c>
      <c r="C52" s="40">
        <v>1</v>
      </c>
      <c r="D52" s="44">
        <v>0.13541700000000001</v>
      </c>
    </row>
    <row r="53" spans="1:8" x14ac:dyDescent="0.2">
      <c r="A53" t="str">
        <f t="shared" si="0"/>
        <v>RS1</v>
      </c>
      <c r="B53" s="42" t="s">
        <v>183</v>
      </c>
      <c r="C53" s="40">
        <v>1</v>
      </c>
      <c r="D53" s="44">
        <v>0.13541700000000001</v>
      </c>
    </row>
    <row r="54" spans="1:8" x14ac:dyDescent="0.2">
      <c r="A54" t="str">
        <f t="shared" si="0"/>
        <v>SC1</v>
      </c>
      <c r="B54" s="42" t="s">
        <v>184</v>
      </c>
      <c r="C54" s="40">
        <v>1</v>
      </c>
      <c r="D54" s="44">
        <v>0.13541700000000001</v>
      </c>
    </row>
    <row r="55" spans="1:8" x14ac:dyDescent="0.2">
      <c r="A55" t="str">
        <f t="shared" si="0"/>
        <v>SE1</v>
      </c>
      <c r="B55" s="39" t="s">
        <v>185</v>
      </c>
      <c r="C55" s="40">
        <v>1</v>
      </c>
      <c r="D55" s="44">
        <v>0.13541700000000001</v>
      </c>
    </row>
    <row r="56" spans="1:8" x14ac:dyDescent="0.2">
      <c r="A56" t="str">
        <f t="shared" si="0"/>
        <v>TO1</v>
      </c>
      <c r="B56" s="39" t="s">
        <v>186</v>
      </c>
      <c r="C56" s="40">
        <v>1</v>
      </c>
      <c r="D56" s="44">
        <v>0.13541700000000001</v>
      </c>
    </row>
    <row r="60" spans="1:8" x14ac:dyDescent="0.2">
      <c r="F60" s="45"/>
      <c r="G60" s="45"/>
      <c r="H60" s="45"/>
    </row>
    <row r="63" spans="1:8" x14ac:dyDescent="0.2">
      <c r="F63" s="46"/>
      <c r="G63" s="46"/>
    </row>
    <row r="65" spans="5:6" x14ac:dyDescent="0.2">
      <c r="F65" s="46"/>
    </row>
    <row r="66" spans="5:6" x14ac:dyDescent="0.2">
      <c r="E66" s="47"/>
    </row>
  </sheetData>
  <autoFilter ref="A2:D56" xr:uid="{00000000-0009-0000-0000-000008000000}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6</vt:i4>
      </vt:variant>
    </vt:vector>
  </HeadingPairs>
  <TitlesOfParts>
    <vt:vector size="15" baseType="lpstr">
      <vt:lpstr>Lista de Preços Onco (2019)</vt:lpstr>
      <vt:lpstr>Lista de Preços Pharma</vt:lpstr>
      <vt:lpstr>Plan1</vt:lpstr>
      <vt:lpstr>CMED</vt:lpstr>
      <vt:lpstr>upload CMED</vt:lpstr>
      <vt:lpstr>BERGAMO</vt:lpstr>
      <vt:lpstr>nebz</vt:lpstr>
      <vt:lpstr>Lista de Preços Pharma (2019)</vt:lpstr>
      <vt:lpstr>Repasse</vt:lpstr>
      <vt:lpstr>'Lista de Preços Onco (2019)'!Area_de_impressao</vt:lpstr>
      <vt:lpstr>'Lista de Preços Pharma'!Area_de_impressao</vt:lpstr>
      <vt:lpstr>'Lista de Preços Pharma (2019)'!Area_de_impressao</vt:lpstr>
      <vt:lpstr>'Lista de Preços Onco (2019)'!Titulos_de_impressao</vt:lpstr>
      <vt:lpstr>'Lista de Preços Pharma'!Titulos_de_impressao</vt:lpstr>
      <vt:lpstr>'Lista de Preços Pharma (2019)'!Titulos_de_impressao</vt:lpstr>
    </vt:vector>
  </TitlesOfParts>
  <Company>Glenmark Farmaceutica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cintiav</dc:creator>
  <cp:lastModifiedBy>Bomfim Gleudemir Camilo</cp:lastModifiedBy>
  <cp:lastPrinted>2016-04-29T18:34:46Z</cp:lastPrinted>
  <dcterms:created xsi:type="dcterms:W3CDTF">2010-03-30T22:33:51Z</dcterms:created>
  <dcterms:modified xsi:type="dcterms:W3CDTF">2021-04-01T11:11:25Z</dcterms:modified>
</cp:coreProperties>
</file>